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"/>
    </mc:Choice>
  </mc:AlternateContent>
  <xr:revisionPtr revIDLastSave="0" documentId="13_ncr:1_{18B627C2-7358-4874-9F59-B4E830D546C1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Aggregate A and B Data" sheetId="13" r:id="rId1"/>
    <sheet name="Attach A - States" sheetId="1" r:id="rId2"/>
    <sheet name="Table B - Chicago" sheetId="10" r:id="rId3"/>
  </sheets>
  <definedNames>
    <definedName name="_xlnm.Print_Area" localSheetId="1">'Attach A - States'!$B$2:$L$398</definedName>
    <definedName name="_xlnm.Print_Area" localSheetId="2">'Table B - Chicago'!$B$1:$J$86</definedName>
    <definedName name="_xlnm.Print_Titles" localSheetId="1">'Attach A - States'!$2:$2</definedName>
    <definedName name="_xlnm.Print_Titles" localSheetId="2">'Table B - Chicago'!$1:$1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3" l="1"/>
  <c r="I398" i="1"/>
  <c r="J398" i="1"/>
  <c r="L398" i="1"/>
  <c r="G398" i="1"/>
  <c r="J87" i="10"/>
  <c r="E87" i="10"/>
  <c r="B17" i="13"/>
  <c r="B349" i="1" l="1"/>
  <c r="B351" i="1" s="1"/>
  <c r="B353" i="1" s="1"/>
  <c r="B347" i="1" l="1"/>
  <c r="A3" i="10" l="1"/>
  <c r="A4" i="10" s="1"/>
  <c r="A5" i="10" s="1"/>
  <c r="A6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A86" i="10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9" i="1" s="1"/>
  <c r="B101" i="1" s="1"/>
  <c r="B102" i="1" s="1"/>
  <c r="B103" i="1" s="1"/>
  <c r="B104" i="1" s="1"/>
  <c r="B105" i="1" s="1"/>
  <c r="B106" i="1" s="1"/>
  <c r="B107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9" i="1" s="1"/>
  <c r="B140" i="1" s="1"/>
  <c r="B141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2" i="1" s="1"/>
  <c r="B283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55" i="1" s="1"/>
  <c r="A369" i="1" s="1"/>
  <c r="B11" i="1"/>
  <c r="B12" i="1" s="1"/>
  <c r="B13" i="1" s="1"/>
  <c r="B14" i="1" s="1"/>
  <c r="B15" i="1" s="1"/>
  <c r="B16" i="1" s="1"/>
  <c r="A4" i="1" l="1"/>
  <c r="A5" i="1" s="1"/>
  <c r="A6" i="1" s="1"/>
  <c r="A7" i="1" s="1"/>
  <c r="A20" i="10" l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B20" i="10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C1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McGuire, Scott (FHWA)</author>
  </authors>
  <commentList>
    <comment ref="J24" authorId="0" shapeId="0" xr:uid="{00000000-0006-0000-0000-000001000000}">
      <text>
        <r>
          <rPr>
            <sz val="9"/>
            <color indexed="81"/>
            <rFont val="Tahoma"/>
            <family val="2"/>
          </rPr>
          <t>(up to $65M)</t>
        </r>
      </text>
    </comment>
  </commentList>
</comments>
</file>

<file path=xl/sharedStrings.xml><?xml version="1.0" encoding="utf-8"?>
<sst xmlns="http://schemas.openxmlformats.org/spreadsheetml/2006/main" count="1709" uniqueCount="1002">
  <si>
    <t>State</t>
  </si>
  <si>
    <t>County</t>
  </si>
  <si>
    <t>Award</t>
  </si>
  <si>
    <t>Advertise</t>
  </si>
  <si>
    <t>Description</t>
  </si>
  <si>
    <t>IL</t>
  </si>
  <si>
    <t>Bureau</t>
  </si>
  <si>
    <t>Madison</t>
  </si>
  <si>
    <t>Westchester</t>
  </si>
  <si>
    <t>St. Clair</t>
  </si>
  <si>
    <t>D261390</t>
  </si>
  <si>
    <t>76D61</t>
  </si>
  <si>
    <t>76C44</t>
  </si>
  <si>
    <t>Resurface 7.5 miles of I-80</t>
  </si>
  <si>
    <t xml:space="preserve">Widen and resurface IL-159 </t>
  </si>
  <si>
    <t>NY</t>
  </si>
  <si>
    <t>76C93</t>
  </si>
  <si>
    <t>Grundy</t>
  </si>
  <si>
    <t>Rock Island</t>
  </si>
  <si>
    <t xml:space="preserve">Reconstruct I-280 </t>
  </si>
  <si>
    <t xml:space="preserve">Resurface 11.3 miles of I-55 </t>
  </si>
  <si>
    <t>76A91</t>
  </si>
  <si>
    <t>D261655</t>
  </si>
  <si>
    <t xml:space="preserve">Jefferson </t>
  </si>
  <si>
    <t xml:space="preserve">Effingham </t>
  </si>
  <si>
    <t xml:space="preserve">Madison </t>
  </si>
  <si>
    <t>Cook</t>
  </si>
  <si>
    <t>Orange</t>
  </si>
  <si>
    <t>Dupage</t>
  </si>
  <si>
    <t>Winnebago</t>
  </si>
  <si>
    <t xml:space="preserve">Morgan  </t>
  </si>
  <si>
    <t xml:space="preserve">Replace I-270 bridge </t>
  </si>
  <si>
    <t xml:space="preserve">Rehab I-55 (Stevenson Expressway) bridge </t>
  </si>
  <si>
    <t>Kendall</t>
  </si>
  <si>
    <t xml:space="preserve">Henderson </t>
  </si>
  <si>
    <t xml:space="preserve">Whiteside </t>
  </si>
  <si>
    <t xml:space="preserve">Tazwell </t>
  </si>
  <si>
    <t xml:space="preserve">Williamson </t>
  </si>
  <si>
    <t xml:space="preserve">Winnebago </t>
  </si>
  <si>
    <t xml:space="preserve">Cass </t>
  </si>
  <si>
    <t xml:space="preserve">Sangamon </t>
  </si>
  <si>
    <t xml:space="preserve">Kendall </t>
  </si>
  <si>
    <t>68A40</t>
  </si>
  <si>
    <t>64B80</t>
  </si>
  <si>
    <t>64C29</t>
  </si>
  <si>
    <t>72B55</t>
  </si>
  <si>
    <t>72F01</t>
  </si>
  <si>
    <t xml:space="preserve">Reconstruction of I-90 </t>
  </si>
  <si>
    <t xml:space="preserve">Reconstruction of IL-176 </t>
  </si>
  <si>
    <t>60M79</t>
  </si>
  <si>
    <t xml:space="preserve">Jackson </t>
  </si>
  <si>
    <t xml:space="preserve">Cook </t>
  </si>
  <si>
    <t xml:space="preserve">Lake </t>
  </si>
  <si>
    <t xml:space="preserve">Jasper </t>
  </si>
  <si>
    <t xml:space="preserve">Wayne </t>
  </si>
  <si>
    <t xml:space="preserve">St. Clair </t>
  </si>
  <si>
    <t xml:space="preserve">Kane </t>
  </si>
  <si>
    <t xml:space="preserve">Cumberland </t>
  </si>
  <si>
    <t xml:space="preserve">McHenry  </t>
  </si>
  <si>
    <t>76B80</t>
  </si>
  <si>
    <t>60H45</t>
  </si>
  <si>
    <t xml:space="preserve">Replace IL-15 bridge </t>
  </si>
  <si>
    <t xml:space="preserve">Jo Daviess </t>
  </si>
  <si>
    <t>64C94</t>
  </si>
  <si>
    <t>76D99</t>
  </si>
  <si>
    <t xml:space="preserve">Reconstruct I-155 </t>
  </si>
  <si>
    <t xml:space="preserve">Henry </t>
  </si>
  <si>
    <t xml:space="preserve">Edwards </t>
  </si>
  <si>
    <t xml:space="preserve">Fulton </t>
  </si>
  <si>
    <t xml:space="preserve">Marion </t>
  </si>
  <si>
    <t xml:space="preserve">Will </t>
  </si>
  <si>
    <t xml:space="preserve">Peoria </t>
  </si>
  <si>
    <t xml:space="preserve">DuPage </t>
  </si>
  <si>
    <t>60P41</t>
  </si>
  <si>
    <t>68A30</t>
  </si>
  <si>
    <t>60T40</t>
  </si>
  <si>
    <t>76F90</t>
  </si>
  <si>
    <t>76D06</t>
  </si>
  <si>
    <t>64H72</t>
  </si>
  <si>
    <t>64G09</t>
  </si>
  <si>
    <t xml:space="preserve">Reconstruction of I-57 </t>
  </si>
  <si>
    <t xml:space="preserve">Resurface 18.7 miles of I-57 </t>
  </si>
  <si>
    <t>72E12</t>
  </si>
  <si>
    <t>76A89</t>
  </si>
  <si>
    <t>Wayne</t>
  </si>
  <si>
    <t>Coles</t>
  </si>
  <si>
    <t>Henderson</t>
  </si>
  <si>
    <t>Macon</t>
  </si>
  <si>
    <t>Clay</t>
  </si>
  <si>
    <t>Lawrence</t>
  </si>
  <si>
    <t>64C17</t>
  </si>
  <si>
    <t>Menard</t>
  </si>
  <si>
    <t>Christian</t>
  </si>
  <si>
    <t>Cass</t>
  </si>
  <si>
    <t>Will</t>
  </si>
  <si>
    <t>Kane</t>
  </si>
  <si>
    <t>Livingston</t>
  </si>
  <si>
    <t>Henry</t>
  </si>
  <si>
    <t>Monroe</t>
  </si>
  <si>
    <t>Sangamon</t>
  </si>
  <si>
    <t>McLean</t>
  </si>
  <si>
    <t>Vermilion</t>
  </si>
  <si>
    <t>Vermillion</t>
  </si>
  <si>
    <t>Champaign</t>
  </si>
  <si>
    <t>Cumberland</t>
  </si>
  <si>
    <t>DuPage</t>
  </si>
  <si>
    <t>Stephenson</t>
  </si>
  <si>
    <t>60A95</t>
  </si>
  <si>
    <t>60T35</t>
  </si>
  <si>
    <t>60P42</t>
  </si>
  <si>
    <t>72F23</t>
  </si>
  <si>
    <t>72F70</t>
  </si>
  <si>
    <t>76F51</t>
  </si>
  <si>
    <t>60T33</t>
  </si>
  <si>
    <t>60I31</t>
  </si>
  <si>
    <t>60P35</t>
  </si>
  <si>
    <t>60N13</t>
  </si>
  <si>
    <t>60V41</t>
  </si>
  <si>
    <t>60G37</t>
  </si>
  <si>
    <t>72F71</t>
  </si>
  <si>
    <t xml:space="preserve">Construct I-70 Mississippi River Bridge </t>
  </si>
  <si>
    <t xml:space="preserve">Reconstruct I-80/Brisbane Road interchange </t>
  </si>
  <si>
    <t xml:space="preserve">Construct 2.0 miles of US-67 </t>
  </si>
  <si>
    <t xml:space="preserve">Reconstruct IL-47 </t>
  </si>
  <si>
    <t xml:space="preserve">Reconstruct I-80 </t>
  </si>
  <si>
    <t xml:space="preserve">Reconstruct IL-94 </t>
  </si>
  <si>
    <t xml:space="preserve">Replace IL-40 Bridge </t>
  </si>
  <si>
    <t xml:space="preserve">Reconstruct IL-8 </t>
  </si>
  <si>
    <t xml:space="preserve">Reconstruct I-57/IL-13 interchange </t>
  </si>
  <si>
    <t xml:space="preserve">Reconstruct I-90 </t>
  </si>
  <si>
    <t xml:space="preserve">Reconstruct I-72 </t>
  </si>
  <si>
    <t xml:space="preserve">Reconstruct US-34 </t>
  </si>
  <si>
    <t>Reconstruct IL-4</t>
  </si>
  <si>
    <t xml:space="preserve">Reconstruct IL-78 </t>
  </si>
  <si>
    <t xml:space="preserve">Reconstruct IL-33 </t>
  </si>
  <si>
    <t xml:space="preserve">Reconstruct IL-15 bridge </t>
  </si>
  <si>
    <t>Reconstruct US-20 @ McLean Blvd</t>
  </si>
  <si>
    <t xml:space="preserve">Resurface 13 miles IL-121 </t>
  </si>
  <si>
    <t xml:space="preserve">Reconstruct IL-31 &amp; IL-176 </t>
  </si>
  <si>
    <t>Improve IL-13/Greenbriar Road intersection</t>
  </si>
  <si>
    <t xml:space="preserve">Rehab 4.3 miles IL-140/IL-111 </t>
  </si>
  <si>
    <t xml:space="preserve">Resurface/Rehab I-64 </t>
  </si>
  <si>
    <t xml:space="preserve">Resurface 2.9 miles I-55 </t>
  </si>
  <si>
    <t>Resurface I‐255</t>
  </si>
  <si>
    <t>Resurface US-45</t>
  </si>
  <si>
    <t>Resurface I‐57</t>
  </si>
  <si>
    <t>Replace I‐474 bridge deck @ Maxwell Road</t>
  </si>
  <si>
    <t>Resurface IL-48</t>
  </si>
  <si>
    <t>IL-128 safety improvements</t>
  </si>
  <si>
    <t>Resurface IL-1</t>
  </si>
  <si>
    <t>Resurface Old US-50</t>
  </si>
  <si>
    <t>Resurface IL-97</t>
  </si>
  <si>
    <t>Reconstruct US-51</t>
  </si>
  <si>
    <t>Reconstruct I‐57</t>
  </si>
  <si>
    <t>Reconstruct US-12</t>
  </si>
  <si>
    <t>Replace IL-59 bridge</t>
  </si>
  <si>
    <t>Resurface IL-116</t>
  </si>
  <si>
    <t>Resurface US-136</t>
  </si>
  <si>
    <t>Resurface IL-4 &amp; IL-97</t>
  </si>
  <si>
    <t>Remove/replace culverts</t>
  </si>
  <si>
    <t>Resurface I‐190</t>
  </si>
  <si>
    <t>Reconstruct IL-71</t>
  </si>
  <si>
    <t>Resurface IL-78</t>
  </si>
  <si>
    <t>Widen IL-3 &amp; reconstruct Vanderbrook Drive</t>
  </si>
  <si>
    <t>64E76</t>
  </si>
  <si>
    <t>Replace 4 substructures on I‐70</t>
  </si>
  <si>
    <t>Construct 5 concrete retaining walls on IL‐59</t>
  </si>
  <si>
    <t>Widen/reconstruct Willow Road</t>
  </si>
  <si>
    <t>Rehabilitate 7.2 miles on I‐70</t>
  </si>
  <si>
    <t>Replace bridge on I‐70</t>
  </si>
  <si>
    <t>Replace medial cable barrier on I‐74</t>
  </si>
  <si>
    <t>Widen &amp; resurface US-36</t>
  </si>
  <si>
    <t>Improve an intersection on IL‐31</t>
  </si>
  <si>
    <t>Reconstruct of I‐57</t>
  </si>
  <si>
    <t>Add lanes in each direction on IL‐13</t>
  </si>
  <si>
    <t>Letting</t>
  </si>
  <si>
    <t>Tazwell</t>
  </si>
  <si>
    <t>Reconstruct 2.8 miles I-57/I-70</t>
  </si>
  <si>
    <t>Reconstruct 4.16 m of I-57/64 @ Mt Vernon</t>
  </si>
  <si>
    <t>Replace Crane Road Bridges over Bronx River &amp; Metro North RR in Greenburgh &amp; Scarsdale</t>
  </si>
  <si>
    <t xml:space="preserve">Replace IL-3 bridges over Big Muddy River </t>
  </si>
  <si>
    <t>Pulaski &amp; Union</t>
  </si>
  <si>
    <t xml:space="preserve">Saline </t>
  </si>
  <si>
    <t xml:space="preserve">Christian &amp; Sangamon </t>
  </si>
  <si>
    <t>Kane &amp; DuPage</t>
  </si>
  <si>
    <t>ID #</t>
  </si>
  <si>
    <t>State Contract #</t>
  </si>
  <si>
    <t>Cost (M) est.</t>
  </si>
  <si>
    <t>Award Cost (M)</t>
  </si>
  <si>
    <t>CA</t>
  </si>
  <si>
    <t>MA</t>
  </si>
  <si>
    <t>Los Angeles</t>
  </si>
  <si>
    <t>Suffolk &amp; Middlesex</t>
  </si>
  <si>
    <t>Remove/replace deck of bridge over CC&amp;P RR</t>
  </si>
  <si>
    <t>Reconstruct IL-38</t>
  </si>
  <si>
    <t>64H77</t>
  </si>
  <si>
    <t>Reconstruct the I‐74/I‐155 interchange</t>
  </si>
  <si>
    <t>76F27</t>
  </si>
  <si>
    <t xml:space="preserve">Iroquois </t>
  </si>
  <si>
    <t>72C88</t>
  </si>
  <si>
    <t>72C90</t>
  </si>
  <si>
    <t>72F32</t>
  </si>
  <si>
    <t>72F77</t>
  </si>
  <si>
    <t>Logan</t>
  </si>
  <si>
    <t>60J14</t>
  </si>
  <si>
    <t>60R30</t>
  </si>
  <si>
    <t>60R31</t>
  </si>
  <si>
    <t>60T80</t>
  </si>
  <si>
    <t>60V61</t>
  </si>
  <si>
    <t>60W07</t>
  </si>
  <si>
    <t>64H90</t>
  </si>
  <si>
    <t>66A91</t>
  </si>
  <si>
    <t>60W09</t>
  </si>
  <si>
    <t>Mason</t>
  </si>
  <si>
    <t>Hancock</t>
  </si>
  <si>
    <t>Road resurfacing</t>
  </si>
  <si>
    <t>Road resurfacing/Shoulder repair</t>
  </si>
  <si>
    <t>Resurface/widening/curbing IL-2</t>
  </si>
  <si>
    <t>Reconstruct IL-59 (segment B)</t>
  </si>
  <si>
    <t>Reconstruct IL-59 (segment A)</t>
  </si>
  <si>
    <t>Boone</t>
  </si>
  <si>
    <t>Resurface I-80</t>
  </si>
  <si>
    <t>LaSalle</t>
  </si>
  <si>
    <t>68A42</t>
  </si>
  <si>
    <t>McDonough</t>
  </si>
  <si>
    <t>Resurface IL-54</t>
  </si>
  <si>
    <t>Resurface 7.85 miles IL-143</t>
  </si>
  <si>
    <t>Road patching &amp; bridge replacements I-57</t>
  </si>
  <si>
    <t>Road profiling &amp; bridge replacements I-57</t>
  </si>
  <si>
    <t>Resurface 10.7 miles of IL-48</t>
  </si>
  <si>
    <t>Randolph</t>
  </si>
  <si>
    <t>Rockland &amp; Westchester</t>
  </si>
  <si>
    <t>Essex</t>
  </si>
  <si>
    <t>D214187</t>
  </si>
  <si>
    <t>Reconstruct US-34</t>
  </si>
  <si>
    <t>Resurface IL-9/IL-96</t>
  </si>
  <si>
    <t>Replace US-6 Shaffer Creek bridge &amp; reconstruct Niabi Zoo Road</t>
  </si>
  <si>
    <t>Reconstruct US-20/Rte 303 (West State St)</t>
  </si>
  <si>
    <t>Reconstruct US-45 (131st to 179st) project - remove median/replace culverts (segment A)</t>
  </si>
  <si>
    <t>Reconstruct US-45 (131st to 179st) project - remove median/replace culverts (segment B)</t>
  </si>
  <si>
    <t>Construct Macomb Bypass (IL-336/IL-110) project - Grading</t>
  </si>
  <si>
    <t>Shelby &amp;      Moultrie</t>
  </si>
  <si>
    <t>64H85</t>
  </si>
  <si>
    <t>64J23</t>
  </si>
  <si>
    <t>64D23</t>
  </si>
  <si>
    <t>64G21</t>
  </si>
  <si>
    <t>68B24</t>
  </si>
  <si>
    <t>Rock Island &amp; Henry</t>
  </si>
  <si>
    <t>Replace I-74/280 bridges over Coal Creek</t>
  </si>
  <si>
    <t>Pavement Rehab on US Bus 20 in Rockford</t>
  </si>
  <si>
    <t>Widening IL-3 to 5 lanes/Intersection Improvement at IL-156/Lakeview Drive</t>
  </si>
  <si>
    <t>Clinton</t>
  </si>
  <si>
    <t>Perry</t>
  </si>
  <si>
    <t>Resurface 11.7 miles of IL-154</t>
  </si>
  <si>
    <t>Resurface IL-14</t>
  </si>
  <si>
    <t xml:space="preserve">White </t>
  </si>
  <si>
    <t>Franklin</t>
  </si>
  <si>
    <t>Reconstruct 3 miles of IL-37</t>
  </si>
  <si>
    <t>Add lane on IL-13</t>
  </si>
  <si>
    <t>Resurface 9.9 miles of IL-1</t>
  </si>
  <si>
    <t>White</t>
  </si>
  <si>
    <t>Paving newly constructed IL-3</t>
  </si>
  <si>
    <t>76G06</t>
  </si>
  <si>
    <t>Resurface various intersections along IL-3</t>
  </si>
  <si>
    <t>76E88</t>
  </si>
  <si>
    <t>Resurface 6.6 miles of IL-13</t>
  </si>
  <si>
    <t>76F92</t>
  </si>
  <si>
    <t>Resurface US-150</t>
  </si>
  <si>
    <t>60J12</t>
  </si>
  <si>
    <t>60F63</t>
  </si>
  <si>
    <t>Bridge Replacement on I-94 at Ohio Street</t>
  </si>
  <si>
    <t>Replacement of IL-9 Bridge over Mud Creek</t>
  </si>
  <si>
    <t>66C83</t>
  </si>
  <si>
    <t>Repair Shoulders/Install Rumble Strips on I-39</t>
  </si>
  <si>
    <t>66C98</t>
  </si>
  <si>
    <t>Replacement of I-57 Bridge over Old IL-45</t>
  </si>
  <si>
    <t>Woodford</t>
  </si>
  <si>
    <t>64G97</t>
  </si>
  <si>
    <t>64B84</t>
  </si>
  <si>
    <t xml:space="preserve">Shelby  </t>
  </si>
  <si>
    <t>Richland</t>
  </si>
  <si>
    <t>Bridge &amp; Pavement Repairs on IL-130</t>
  </si>
  <si>
    <t>Resurface IL-16</t>
  </si>
  <si>
    <t>76F24</t>
  </si>
  <si>
    <t>72E11</t>
  </si>
  <si>
    <t>Replace Bridge on I-74</t>
  </si>
  <si>
    <t>Jersey</t>
  </si>
  <si>
    <t>Resurface &amp; Replace Guardrail on IL-100</t>
  </si>
  <si>
    <t>Bridge Deck Repair on I-55</t>
  </si>
  <si>
    <t>Resurface I-72</t>
  </si>
  <si>
    <t>Resurface 6.9 miles of IL-3</t>
  </si>
  <si>
    <t>64H11</t>
  </si>
  <si>
    <t>60J15</t>
  </si>
  <si>
    <t>60W25</t>
  </si>
  <si>
    <t>Morgan St Bridge at I-290/Congress Parkway Improvements</t>
  </si>
  <si>
    <t>Effingham</t>
  </si>
  <si>
    <t>I-57/70 Reconstruction</t>
  </si>
  <si>
    <t>IL-173 Reconstruction (Alpine to Mitchell)</t>
  </si>
  <si>
    <t>IL-92 Widening &amp; Shoulder reconstruction</t>
  </si>
  <si>
    <t>BL I-55 Reconstruction</t>
  </si>
  <si>
    <t>60K77</t>
  </si>
  <si>
    <t>60L69</t>
  </si>
  <si>
    <t>60N18</t>
  </si>
  <si>
    <t>64D18</t>
  </si>
  <si>
    <t>64D83</t>
  </si>
  <si>
    <t>Reconstruct/Resurface IL-29</t>
  </si>
  <si>
    <t>Reconstruction US-52 over Carroll Creek</t>
  </si>
  <si>
    <t>Carroll</t>
  </si>
  <si>
    <t>Replace IL-92 Big Branch Creek Bridge</t>
  </si>
  <si>
    <t>Construct New 41st Drive Bridge over IL-5</t>
  </si>
  <si>
    <t>Safety Improvements to US-20</t>
  </si>
  <si>
    <t>Reconstruct I-57</t>
  </si>
  <si>
    <t>Cook &amp; DuPage</t>
  </si>
  <si>
    <t>60I22</t>
  </si>
  <si>
    <t>64F25</t>
  </si>
  <si>
    <t>Contra Costa</t>
  </si>
  <si>
    <t>Reconstruct Alhambra Valley Road</t>
  </si>
  <si>
    <t>Vasco Rd Safety Improvements - Phase II</t>
  </si>
  <si>
    <t>0662-6R4255-10</t>
  </si>
  <si>
    <t>0662-6R4101-14</t>
  </si>
  <si>
    <t>Iroquois</t>
  </si>
  <si>
    <t>Construct 5 bridges on I-287 @ Exit 8</t>
  </si>
  <si>
    <t>Longfellow Bridge Rehab D-B project</t>
  </si>
  <si>
    <t>Replace I-95 Whittier Bridge D-B project</t>
  </si>
  <si>
    <t>Reconstruct Gerald Desmond Bridge (Ocean Blvd) in Port of Long Beach D-B</t>
  </si>
  <si>
    <t>HD-7961</t>
  </si>
  <si>
    <t>Pavement Rehab IL-92</t>
  </si>
  <si>
    <t>Pavement Rehab IL-84 in Hanover</t>
  </si>
  <si>
    <t>Reconstruct 3.5 miles IL-255 new alignment</t>
  </si>
  <si>
    <t>Reconstruct/replace bridge on Rt 17/Exit 122</t>
  </si>
  <si>
    <t xml:space="preserve">Rehab I-39 bridge over Kishwaukee River </t>
  </si>
  <si>
    <t>Construct 3.2 miles of US-67/IL-267</t>
  </si>
  <si>
    <t>Reconstruct US-67</t>
  </si>
  <si>
    <t xml:space="preserve">Reconstruct IL-13 over BNSF Railway </t>
  </si>
  <si>
    <t xml:space="preserve">Reconstruct US-20 </t>
  </si>
  <si>
    <t xml:space="preserve">Improve IL-17 and US-34 </t>
  </si>
  <si>
    <t xml:space="preserve">Reconstruct IL-2 </t>
  </si>
  <si>
    <t xml:space="preserve">Resurface 13 miles of IL-130 </t>
  </si>
  <si>
    <t xml:space="preserve">Reconstruct US-24 </t>
  </si>
  <si>
    <t>Reconstruct intersection at IL-15/158</t>
  </si>
  <si>
    <t xml:space="preserve">Reconstruction of IL-6 </t>
  </si>
  <si>
    <t>Replace pump station/IL-59 Improvements</t>
  </si>
  <si>
    <t xml:space="preserve">Reconstruction of IL-29 </t>
  </si>
  <si>
    <t xml:space="preserve">Resurface 2.84 miles of IL-34 </t>
  </si>
  <si>
    <t>Construct .2 miles I-3 on new alignment</t>
  </si>
  <si>
    <t xml:space="preserve">Reconstruct IL-53 </t>
  </si>
  <si>
    <t>Tappan Zee Hudson River Crossing (I-87/I-287) Design-Build</t>
  </si>
  <si>
    <t>Replace I-47 bridge over Virgil Ditch</t>
  </si>
  <si>
    <t>Reconstruct bridge/ intersection @I-94/Stony Island Feeder</t>
  </si>
  <si>
    <t>Reconstruct IL-171 bridge over I-90</t>
  </si>
  <si>
    <t>Bridge Construction</t>
  </si>
  <si>
    <t>Repair Shoulders/Add Rumble Strips on I-39</t>
  </si>
  <si>
    <t>Replacement of I-80 Bridge over Minooka Rd</t>
  </si>
  <si>
    <t>Henry,Rock Island,Whiteside</t>
  </si>
  <si>
    <t>Reconstruct I-55 Structure over County Line Rd</t>
  </si>
  <si>
    <t>Add new lanes on US 2 Business</t>
  </si>
  <si>
    <t>City of Chicago "Multi-PLA" on projects &gt;$25,000</t>
  </si>
  <si>
    <t>Effingham &amp; Clay</t>
  </si>
  <si>
    <t>Replace I-94/Stony Island Feeder Bridge</t>
  </si>
  <si>
    <t>Replace signals @ IL-64/Swift Rd interchange &amp; IL-64/ I-355 ramps</t>
  </si>
  <si>
    <t>Kankakee</t>
  </si>
  <si>
    <t>Replace I-57 bridge over Kankakee River</t>
  </si>
  <si>
    <t>Replace I-80 bridge over Hennepin Canal</t>
  </si>
  <si>
    <t>Knox</t>
  </si>
  <si>
    <t>Replace IL-97 bridge over the Spoon River</t>
  </si>
  <si>
    <t>Replacement of I-55 bridge over I-74</t>
  </si>
  <si>
    <t>Adams &amp; Pike</t>
  </si>
  <si>
    <t>Reconstruct IL-96</t>
  </si>
  <si>
    <t>60W26</t>
  </si>
  <si>
    <t>Reconstruct I-90/I-94/I-290 interchange</t>
  </si>
  <si>
    <t>64D19</t>
  </si>
  <si>
    <t>Replace US-20 Bypass bridge over Rock River</t>
  </si>
  <si>
    <t>64E08</t>
  </si>
  <si>
    <t>Replace US-20 bridge over the Apple River</t>
  </si>
  <si>
    <t>64H70</t>
  </si>
  <si>
    <t>Reconstruct IL-2 &amp; Roscoe Rd Intersection</t>
  </si>
  <si>
    <t>66B83</t>
  </si>
  <si>
    <t>72A61</t>
  </si>
  <si>
    <t>Reconstruct IL-48 &amp; IL-29</t>
  </si>
  <si>
    <t>St Clair</t>
  </si>
  <si>
    <t>76D22</t>
  </si>
  <si>
    <t>Resurface I-64</t>
  </si>
  <si>
    <t>Carroll &amp; Jo Daviess</t>
  </si>
  <si>
    <t>Widen &amp; resurface IL-96</t>
  </si>
  <si>
    <t>60J11</t>
  </si>
  <si>
    <t>Replace IL-64 bridge over Des Plaines River</t>
  </si>
  <si>
    <t>60V72</t>
  </si>
  <si>
    <t>Reconstruct/widen IL-31</t>
  </si>
  <si>
    <t>Kings &amp; Queens</t>
  </si>
  <si>
    <t>60V34</t>
  </si>
  <si>
    <t>60W29</t>
  </si>
  <si>
    <t>76F10</t>
  </si>
  <si>
    <t>76G37</t>
  </si>
  <si>
    <t>76G38</t>
  </si>
  <si>
    <t>Safety Improvements US 43/IL 171</t>
  </si>
  <si>
    <t>Peoria St. Bridge @ I-290/Congress Parkway Reconstruction</t>
  </si>
  <si>
    <t>FAP 41</t>
  </si>
  <si>
    <t>Rehab 7.1 miles of I-64 (EB &amp; WB)</t>
  </si>
  <si>
    <t>Resurface 4.5 miles of I-255</t>
  </si>
  <si>
    <t>Rehab 8.8 miles of EB IL-15</t>
  </si>
  <si>
    <t>Rehab 8.8 miles of WB IL-15</t>
  </si>
  <si>
    <t>60L73</t>
  </si>
  <si>
    <t>60N22</t>
  </si>
  <si>
    <t>Reconstruction LaGrange Rd/Joliet Rd Intersection</t>
  </si>
  <si>
    <t>Reconstruct IL-132 Over Des Plaines River</t>
  </si>
  <si>
    <t>60W71</t>
  </si>
  <si>
    <t>I-90/94/290 Harrison St. Bridge (east) Rehab</t>
  </si>
  <si>
    <t xml:space="preserve">JoDaviess </t>
  </si>
  <si>
    <t>64H62</t>
  </si>
  <si>
    <t>US-20, Tippett Rd to IL-84</t>
  </si>
  <si>
    <t>Lee/Ogle</t>
  </si>
  <si>
    <t>64J29</t>
  </si>
  <si>
    <t>DeKalb</t>
  </si>
  <si>
    <t>66D36</t>
  </si>
  <si>
    <t>IL-64 Safety Improvements</t>
  </si>
  <si>
    <t>I-57 Pavement Rehab</t>
  </si>
  <si>
    <t>72B82</t>
  </si>
  <si>
    <t>IL-20 Rehab</t>
  </si>
  <si>
    <t>Rehab Herrin Rd</t>
  </si>
  <si>
    <t>Resurface IL-251 from I-88 to Chicago Rd</t>
  </si>
  <si>
    <t xml:space="preserve">Shelby </t>
  </si>
  <si>
    <t>66A48</t>
  </si>
  <si>
    <t>Lake</t>
  </si>
  <si>
    <t>60L77</t>
  </si>
  <si>
    <t>Kane/ 
Kendall</t>
  </si>
  <si>
    <t>60I33</t>
  </si>
  <si>
    <t>60I32</t>
  </si>
  <si>
    <t>64H76</t>
  </si>
  <si>
    <t>Greene</t>
  </si>
  <si>
    <t>76F25</t>
  </si>
  <si>
    <t>76F69</t>
  </si>
  <si>
    <t>60M57</t>
  </si>
  <si>
    <t> 14.5</t>
  </si>
  <si>
    <t>Rehab IL-3 Union Pacific RR &amp; Prairie DuPont Canal Bridge</t>
  </si>
  <si>
    <t>Replace Carman Rd Bridge over Honey Creek</t>
  </si>
  <si>
    <t>Rehab IL-31 and Mooseheart RD Intersection</t>
  </si>
  <si>
    <t>Resurface 6.65 miles of US-67</t>
  </si>
  <si>
    <t xml:space="preserve">Safety upgrades along various routes (I-39/ US-20) </t>
  </si>
  <si>
    <t>IL-83 Signalization Improvements (Kedzie Ave to Western Ave)</t>
  </si>
  <si>
    <t>IL-3 Bridge Construction under MLK approach bridges north of Riverpark Drive</t>
  </si>
  <si>
    <t>Reconstruct US-30 Briarcliff Rd to US-34 (2.4 miles)</t>
  </si>
  <si>
    <t>Reconstruction US-30 at IL 31 &amp; BNSF RR (0.8 miles)</t>
  </si>
  <si>
    <t>Reconstruct I-94 WI state line to IL-173 (2.61 miles)</t>
  </si>
  <si>
    <t>Resurface of I-80 from 0.5 mile east of IL-178 to Fox River Bridge (12.1 miles)</t>
  </si>
  <si>
    <t>Rehab I-57 Effingham-Shelby County Line to US-45 (8.7 miles)</t>
  </si>
  <si>
    <t>Alexander</t>
  </si>
  <si>
    <t>Adams</t>
  </si>
  <si>
    <t>US-51/IL-3</t>
  </si>
  <si>
    <t>US-24/IL-96</t>
  </si>
  <si>
    <t>72F69</t>
  </si>
  <si>
    <t>60M61</t>
  </si>
  <si>
    <t>60M62</t>
  </si>
  <si>
    <t>60F05</t>
  </si>
  <si>
    <t>DuPage/Kane</t>
  </si>
  <si>
    <t>76F97</t>
  </si>
  <si>
    <t>76B85</t>
  </si>
  <si>
    <t>76E89</t>
  </si>
  <si>
    <t>IL-125</t>
  </si>
  <si>
    <t>US-45; add lane (2.80 miles)</t>
  </si>
  <si>
    <t>US-45 add lane (1.93 miles)</t>
  </si>
  <si>
    <t>US-45 1.79  add lane (miles)</t>
  </si>
  <si>
    <t xml:space="preserve">IL-64 new lane (3.55 miles), bridge rehab </t>
  </si>
  <si>
    <t>IL-159 widening</t>
  </si>
  <si>
    <t>US-67 bridge reconstruction</t>
  </si>
  <si>
    <t>IL-13 resurfacing</t>
  </si>
  <si>
    <t>60P65</t>
  </si>
  <si>
    <t>72E31</t>
  </si>
  <si>
    <t xml:space="preserve">Lee/Ogle/ Stephenson </t>
  </si>
  <si>
    <t>BRLO-5928(068)</t>
  </si>
  <si>
    <t>Replace Marsh Creek Detention Facility Bridge</t>
  </si>
  <si>
    <t>BRLS-5928(067)</t>
  </si>
  <si>
    <t>Replace San Pablo Avenue Bridge</t>
  </si>
  <si>
    <t>Replace Orwood Road Bridge</t>
  </si>
  <si>
    <t>BRLO-5928(045)</t>
  </si>
  <si>
    <t>70614</t>
  </si>
  <si>
    <t>76G61</t>
  </si>
  <si>
    <t>76G60</t>
  </si>
  <si>
    <t>76D21</t>
  </si>
  <si>
    <t>I-57/64 pavement rehab &amp; bridge rehab</t>
  </si>
  <si>
    <t>Remove/Replace NB/SB Lane of IL-34 North of Harrisburg</t>
  </si>
  <si>
    <t>I-70 Bridge Replacement</t>
  </si>
  <si>
    <t>Fayette</t>
  </si>
  <si>
    <t>Shelby &amp; Effingham</t>
  </si>
  <si>
    <t>Safety Improvements on IL-32 from IL-16 to IL-33, 16.7 miles</t>
  </si>
  <si>
    <t>Bond</t>
  </si>
  <si>
    <t>I-70 Resurfacing 4.5 miles &amp; Bridge Repair</t>
  </si>
  <si>
    <t>Washington</t>
  </si>
  <si>
    <t>Resurface 4.5 miles of IL-3</t>
  </si>
  <si>
    <t>Resurface 9.86 of IL-177</t>
  </si>
  <si>
    <t>Wabash Avenue widening and improvements</t>
  </si>
  <si>
    <t>Replace Bridge on IL-119</t>
  </si>
  <si>
    <t>New IL-13 interchange &amp; overpass at Wolf Creek Road</t>
  </si>
  <si>
    <t>Allen Rd/Old IL-176 Improvements</t>
  </si>
  <si>
    <t>70663</t>
  </si>
  <si>
    <t>74610</t>
  </si>
  <si>
    <t>74175</t>
  </si>
  <si>
    <t>78277</t>
  </si>
  <si>
    <t>74512</t>
  </si>
  <si>
    <t>66982</t>
  </si>
  <si>
    <t>66905</t>
  </si>
  <si>
    <t>78282</t>
  </si>
  <si>
    <t>60T09</t>
  </si>
  <si>
    <t>60T10</t>
  </si>
  <si>
    <t>60W28</t>
  </si>
  <si>
    <t>Rehab 63rd St Bridge over I90/94 &amp; CTA</t>
  </si>
  <si>
    <t>76F28</t>
  </si>
  <si>
    <t>60W91</t>
  </si>
  <si>
    <t>US-20 Intersection Improvements (CMAQ $$)</t>
  </si>
  <si>
    <t>MN</t>
  </si>
  <si>
    <t>St Louis</t>
  </si>
  <si>
    <t>11.6 miles resurfacing on CSAH-133</t>
  </si>
  <si>
    <t>SP-069-733-024</t>
  </si>
  <si>
    <t>64G65</t>
  </si>
  <si>
    <t>64J31</t>
  </si>
  <si>
    <t>64J68</t>
  </si>
  <si>
    <t>66A35</t>
  </si>
  <si>
    <t>66D39</t>
  </si>
  <si>
    <t>70A20</t>
  </si>
  <si>
    <t>70A28</t>
  </si>
  <si>
    <t>76B03</t>
  </si>
  <si>
    <t>76G58</t>
  </si>
  <si>
    <t>60X60</t>
  </si>
  <si>
    <t xml:space="preserve">I-88 Resurfacing </t>
  </si>
  <si>
    <t>Resurfacing</t>
  </si>
  <si>
    <t>Reconst 3rd Ave - 19th St to 23rd St in Moline</t>
  </si>
  <si>
    <t>Resurfacing I-80</t>
  </si>
  <si>
    <t>IL-126 Safety Improvements</t>
  </si>
  <si>
    <t>IL-29</t>
  </si>
  <si>
    <t>I-70 resurfacing 7.5 miles</t>
  </si>
  <si>
    <t>IL-128</t>
  </si>
  <si>
    <t>US-50 Resurf &amp; Guardrail - 6.44 miles</t>
  </si>
  <si>
    <t>IL-140 resurfacing - 6.64 miles</t>
  </si>
  <si>
    <t>IL-1 improvements</t>
  </si>
  <si>
    <t>US-14</t>
  </si>
  <si>
    <t>I-39 Reconstruction</t>
  </si>
  <si>
    <t>IL-8 Reconstruction</t>
  </si>
  <si>
    <t>I-74, I-80, I-88 &amp; I-280 safety improvements</t>
  </si>
  <si>
    <t>Construct US-136  bridge over IL-336</t>
  </si>
  <si>
    <t>IL-104 Bridge &amp; Lane Rehab - Pawnee to Auburn</t>
  </si>
  <si>
    <t>CT</t>
  </si>
  <si>
    <t>151-273</t>
  </si>
  <si>
    <t>74386</t>
  </si>
  <si>
    <t>New Haven</t>
  </si>
  <si>
    <t>I-84 Reconstruct 2.7 miles in Waterbury</t>
  </si>
  <si>
    <t>I-55 rehab - Blodgett Rd at Grant Creek</t>
  </si>
  <si>
    <t>FAI 90/94/290 Interchange reconstruction</t>
  </si>
  <si>
    <t>74423</t>
  </si>
  <si>
    <t>60N38</t>
  </si>
  <si>
    <t>76G24</t>
  </si>
  <si>
    <t>78430</t>
  </si>
  <si>
    <t>14 mile resurfacing IL-76 WI SL to US-20 Bus</t>
  </si>
  <si>
    <t>Saline &amp; Pope</t>
  </si>
  <si>
    <t>IL-38 reconstruction</t>
  </si>
  <si>
    <t>IL-203 resurfacing 3.3 miles</t>
  </si>
  <si>
    <t>IL-34 Resurfacing</t>
  </si>
  <si>
    <t>IL-16/Harrison Ave Turnlanes &amp; Resurfacing</t>
  </si>
  <si>
    <t>123545</t>
  </si>
  <si>
    <t>6th St Viaduct/Bridge Replacement (City of LA)</t>
  </si>
  <si>
    <t>60J16</t>
  </si>
  <si>
    <t>60L71</t>
  </si>
  <si>
    <t>60L72</t>
  </si>
  <si>
    <t>60W77</t>
  </si>
  <si>
    <t>60X23</t>
  </si>
  <si>
    <t>60T27</t>
  </si>
  <si>
    <t>76F13</t>
  </si>
  <si>
    <t>76409</t>
  </si>
  <si>
    <t>76G31</t>
  </si>
  <si>
    <t>76G55</t>
  </si>
  <si>
    <t>78400</t>
  </si>
  <si>
    <t>IL Rte 171 SB - Bridge Rehab</t>
  </si>
  <si>
    <t>IL 171 over I-55 Bridge Replacement</t>
  </si>
  <si>
    <t xml:space="preserve">IL21 Church to Townline - Road improvements </t>
  </si>
  <si>
    <t>US20 roadway improvements</t>
  </si>
  <si>
    <t>I-70 reconstruct 9.14 miles</t>
  </si>
  <si>
    <t>Root Rd over Kaskaskia River Bridge Rehab</t>
  </si>
  <si>
    <t>IL161 Resurfaceing 15 miles</t>
  </si>
  <si>
    <t>IL159 Resurfacing &amp; Guardrail improvments</t>
  </si>
  <si>
    <t>4940T7</t>
  </si>
  <si>
    <t>Reconstruct Segment of Rochester Inner Loop Express into a modern day "complete street"</t>
  </si>
  <si>
    <t>D900011</t>
  </si>
  <si>
    <t>BQE/I-278 Replacement of Kosciuszko Bridge over Newton Creek (D-B)</t>
  </si>
  <si>
    <t>US-150 roadway improvements for 6 miles</t>
  </si>
  <si>
    <t>0662-6R4025</t>
  </si>
  <si>
    <t>Marsh Creek Safety Improvements</t>
  </si>
  <si>
    <t>607731</t>
  </si>
  <si>
    <t>I-91 Viaduct rehab over East &amp; West Columbus Ave in Springfield</t>
  </si>
  <si>
    <t>Hampden</t>
  </si>
  <si>
    <t>Moultrie</t>
  </si>
  <si>
    <t>Morgan/Pike</t>
  </si>
  <si>
    <t>Marshall</t>
  </si>
  <si>
    <t>78437</t>
  </si>
  <si>
    <t>78380</t>
  </si>
  <si>
    <t>76G09</t>
  </si>
  <si>
    <t>76789</t>
  </si>
  <si>
    <t>74357</t>
  </si>
  <si>
    <t>74350</t>
  </si>
  <si>
    <t>74246</t>
  </si>
  <si>
    <t>74624</t>
  </si>
  <si>
    <t>72B58</t>
  </si>
  <si>
    <t>72G47</t>
  </si>
  <si>
    <t>72B54</t>
  </si>
  <si>
    <t>68580</t>
  </si>
  <si>
    <t>68B85</t>
  </si>
  <si>
    <t>66B91</t>
  </si>
  <si>
    <t>66B84</t>
  </si>
  <si>
    <t>66B27</t>
  </si>
  <si>
    <t>64G64</t>
  </si>
  <si>
    <t>60L70</t>
  </si>
  <si>
    <t>60X70</t>
  </si>
  <si>
    <t>60P95</t>
  </si>
  <si>
    <t>60X84</t>
  </si>
  <si>
    <t>I-57</t>
  </si>
  <si>
    <t>IL-104/US-67</t>
  </si>
  <si>
    <t>I-55</t>
  </si>
  <si>
    <t>I-72</t>
  </si>
  <si>
    <t>I-39</t>
  </si>
  <si>
    <t>IL-89</t>
  </si>
  <si>
    <t>I-74</t>
  </si>
  <si>
    <t>IL-47</t>
  </si>
  <si>
    <t>I-80</t>
  </si>
  <si>
    <t>64J43</t>
  </si>
  <si>
    <t>64G63</t>
  </si>
  <si>
    <t>US-60/62</t>
  </si>
  <si>
    <t>US-6/IL-7 Widening reconstr Gougar Rd to Will Rd</t>
  </si>
  <si>
    <t>I-94 to US-41 reconstr 2 bridges</t>
  </si>
  <si>
    <t>US-30 @ Dugan Rd intersection reconstr</t>
  </si>
  <si>
    <t>I-55 inchange ramp constr</t>
  </si>
  <si>
    <t>US-30 widen/reconstr IL-59 toI-55</t>
  </si>
  <si>
    <t>I-80 pavement rehab</t>
  </si>
  <si>
    <t>US-6/IL-84 intersection reconstr</t>
  </si>
  <si>
    <t>Illinois Ave bridge rehab</t>
  </si>
  <si>
    <t>IL-133 pavement rehab</t>
  </si>
  <si>
    <t>IL-250 bridge replacement</t>
  </si>
  <si>
    <t>IL-32 bridge rehab</t>
  </si>
  <si>
    <t>IL-121/48 pavement rehab</t>
  </si>
  <si>
    <t>I-64 pavement rehab</t>
  </si>
  <si>
    <t>IL-3 pavement rehab</t>
  </si>
  <si>
    <t>60K99</t>
  </si>
  <si>
    <t>60W30</t>
  </si>
  <si>
    <t>60X61</t>
  </si>
  <si>
    <t>60Y95</t>
  </si>
  <si>
    <t>60Y26</t>
  </si>
  <si>
    <t>64C05</t>
  </si>
  <si>
    <t>64G62</t>
  </si>
  <si>
    <t>66736</t>
  </si>
  <si>
    <t>72F49</t>
  </si>
  <si>
    <t>72A97</t>
  </si>
  <si>
    <t>72C60</t>
  </si>
  <si>
    <t>74515</t>
  </si>
  <si>
    <t>89657</t>
  </si>
  <si>
    <t>Nebraska St Bridge</t>
  </si>
  <si>
    <t>US41 resurfacing</t>
  </si>
  <si>
    <t>I90/94/290 Taylor St Bridge Rehab</t>
  </si>
  <si>
    <t>I90/94/290 WB resurfacing</t>
  </si>
  <si>
    <t>IL9/IL94 pavement reconstruction</t>
  </si>
  <si>
    <t>IL48/Wyckles Rd reconstr</t>
  </si>
  <si>
    <t>IL390/I290 interchange reconstr</t>
  </si>
  <si>
    <t>I74/I80 resurfacing</t>
  </si>
  <si>
    <t>I39 resurfacing</t>
  </si>
  <si>
    <t>IL-1 Bridge remove/replace</t>
  </si>
  <si>
    <t>I-55 bridge deck replacement</t>
  </si>
  <si>
    <t>Morgan</t>
  </si>
  <si>
    <t>IL-78 bridge replace; resurfacing</t>
  </si>
  <si>
    <t>60W55</t>
  </si>
  <si>
    <t>60W99</t>
  </si>
  <si>
    <t>70A54</t>
  </si>
  <si>
    <t>70844</t>
  </si>
  <si>
    <t>72G92</t>
  </si>
  <si>
    <t>72840</t>
  </si>
  <si>
    <t>78319</t>
  </si>
  <si>
    <t>78286</t>
  </si>
  <si>
    <t>78396</t>
  </si>
  <si>
    <t>60X56</t>
  </si>
  <si>
    <t>IL83/63 St culvert replacement</t>
  </si>
  <si>
    <t>US41 safety improvements</t>
  </si>
  <si>
    <t>US6/179 St realignment</t>
  </si>
  <si>
    <t>IL130 resurfacing</t>
  </si>
  <si>
    <t>IL49(N) to US150 resurfacing</t>
  </si>
  <si>
    <t>IL47 resurfacing</t>
  </si>
  <si>
    <t>I72 pavement rehab</t>
  </si>
  <si>
    <t>Pike</t>
  </si>
  <si>
    <t>IL100 R&amp;R 3 bridges</t>
  </si>
  <si>
    <t>I57(SB) reconstr resurface</t>
  </si>
  <si>
    <t>I57 reconstruction</t>
  </si>
  <si>
    <t>Guardrail, shoulder improvements</t>
  </si>
  <si>
    <t>I-90 flyover bridge project</t>
  </si>
  <si>
    <t>"multicounty D9"</t>
  </si>
  <si>
    <t>"various"</t>
  </si>
  <si>
    <t>Union &amp; Pulaski</t>
  </si>
  <si>
    <t>Union &amp; Johnson</t>
  </si>
  <si>
    <t>Ogle &amp; Winnebago</t>
  </si>
  <si>
    <t>8760.92</t>
  </si>
  <si>
    <t>Ashford Ave Bridge Rehab</t>
  </si>
  <si>
    <t>72789</t>
  </si>
  <si>
    <t>70788</t>
  </si>
  <si>
    <t>74416</t>
  </si>
  <si>
    <t>74450</t>
  </si>
  <si>
    <t>68883</t>
  </si>
  <si>
    <t>88792</t>
  </si>
  <si>
    <t>78216</t>
  </si>
  <si>
    <t>78056</t>
  </si>
  <si>
    <t>Countywide overlays - Pleasant Hill Rd, Byron Hwy, &amp; Vasco Rd</t>
  </si>
  <si>
    <t>STPL_5928(120)</t>
  </si>
  <si>
    <t>SP-069-609-038</t>
  </si>
  <si>
    <t>Martin Rd pavement rehab</t>
  </si>
  <si>
    <t>SP-069-609-013</t>
  </si>
  <si>
    <t>Arlington Ave pavement rehab</t>
  </si>
  <si>
    <t>D262058</t>
  </si>
  <si>
    <t>8110.13</t>
  </si>
  <si>
    <t>66686</t>
  </si>
  <si>
    <t>Column3</t>
  </si>
  <si>
    <t>72890</t>
  </si>
  <si>
    <t>#</t>
  </si>
  <si>
    <t>IL-270 safety improvements (12.41 mi guardrail)</t>
  </si>
  <si>
    <t>IL-40 bridge replacemnt @ Hennepin Canal Feeder</t>
  </si>
  <si>
    <t>US-6/IL-7 Widening Will Rd to Ravinia Ave</t>
  </si>
  <si>
    <t>LosAngeles &amp; Orange</t>
  </si>
  <si>
    <t>72E03</t>
  </si>
  <si>
    <t>Omisison Reason</t>
  </si>
  <si>
    <t>Pre-May 7, 2010 guidance</t>
  </si>
  <si>
    <t>Contract voided 3/1/12</t>
  </si>
  <si>
    <t>Withdrawn</t>
  </si>
  <si>
    <t>STA funded</t>
  </si>
  <si>
    <t>Status Unknown</t>
  </si>
  <si>
    <t>76F70</t>
  </si>
  <si>
    <t>Approved**</t>
  </si>
  <si>
    <t xml:space="preserve">  ** Information sorted by Approved date</t>
  </si>
  <si>
    <t>Montgomery</t>
  </si>
  <si>
    <t>C-88-009-11</t>
  </si>
  <si>
    <t>Madison Street  Viaduct over Chicago Union Station Tracks</t>
  </si>
  <si>
    <t>C-88-011-10</t>
  </si>
  <si>
    <t>Arterial Resurfacing #58 (FAR SOUTH)</t>
  </si>
  <si>
    <t>C-88-010-10</t>
  </si>
  <si>
    <t>Arterial Resurfacing #57 (SOUTH)</t>
  </si>
  <si>
    <t>C-88-012-10</t>
  </si>
  <si>
    <t>C-88-008-10</t>
  </si>
  <si>
    <t>Arterial Resurfacing #55 (NORTH)</t>
  </si>
  <si>
    <t>C-88-009-10</t>
  </si>
  <si>
    <t>Arterial Resurfacing #56 (CENTRAL)</t>
  </si>
  <si>
    <t>C-88-010-09</t>
  </si>
  <si>
    <t>Bridge Painting - 2009 (Contract B)</t>
  </si>
  <si>
    <t>C-88-009-09</t>
  </si>
  <si>
    <t>Bridge Painting - 2009 (Contract A)</t>
  </si>
  <si>
    <t>C-88-038-10</t>
  </si>
  <si>
    <t xml:space="preserve">Arterial Street ADA Ramps - 2010 (South) </t>
  </si>
  <si>
    <t>C-88-039-10</t>
  </si>
  <si>
    <t xml:space="preserve">Arterial Street ADA Ramps - 2010 (Central) </t>
  </si>
  <si>
    <t>C-88-002-11</t>
  </si>
  <si>
    <t>City Wide Miscellaneous Viaduct Improvements - TIGER</t>
  </si>
  <si>
    <t>Chicago Greenstreets Tree Planting-Mid South Area</t>
  </si>
  <si>
    <t>Bike Sharing Program</t>
  </si>
  <si>
    <t>Painting of bridges &amp; viaducts at various locations throughout City of Chicago (Project # 1)</t>
  </si>
  <si>
    <t>Painting of bridges and viaducts at various locations throughout the City of Chicago (Project # 2)</t>
  </si>
  <si>
    <t>Chicago Greenstreets Tree Planting Project at Various Westside Area Locations</t>
  </si>
  <si>
    <t>Various traffic signal modernization - 2009</t>
  </si>
  <si>
    <t>Traffic Control signals @ various locations throughout the City of Chicago - 2008 Program</t>
  </si>
  <si>
    <t>Arterial Street ADA Ramps Project #51 - North Area</t>
  </si>
  <si>
    <t>Arterial Street ADA Ramps Project #52 - Central Area</t>
  </si>
  <si>
    <t>Arterial Street ADA Ramps Project #53 - South Area</t>
  </si>
  <si>
    <t>Arterial Street ADA Ramps Project #54 - Far South Area</t>
  </si>
  <si>
    <t>Gateway Green Kennedy Expressway landscaping enhancements.</t>
  </si>
  <si>
    <t>The improvement of Bloomingdale Trail, Ridgeway Av. to the Kennedy Expressway</t>
  </si>
  <si>
    <t>Streets for Cycling, Project # 2 includes upgrading existing bicycle paths to attract new users and improve safety</t>
  </si>
  <si>
    <t>35th St over south Lake Shore Drive: bicycle &amp; pedestrian bridge improvement</t>
  </si>
  <si>
    <t>na</t>
  </si>
  <si>
    <t>Various Pin and Link Expansion Joint Retrofits</t>
  </si>
  <si>
    <t>West Ridge Nature Preserve Pedestrian Trail, Chicago</t>
  </si>
  <si>
    <t>Arterial Street Resurfacing Project #63 (North Area)</t>
  </si>
  <si>
    <t>Arterial Street Resurfacing Project # 64 (Central Area)</t>
  </si>
  <si>
    <t>Arterial Street Resurfacing Project #65 (South Area)</t>
  </si>
  <si>
    <t>Arterial Street Resurfacing Project # 66 (Far South Area)</t>
  </si>
  <si>
    <t>Painting of bridges &amp; viaducts @ various locations throughout the City of Chicago-Project #3</t>
  </si>
  <si>
    <t>Painting of bridges &amp; viaducts @ various locations throughout the City of Chicago-Project #4</t>
  </si>
  <si>
    <t>C-88-001-14</t>
  </si>
  <si>
    <t>Streets for Cycling Project 2-Group B</t>
  </si>
  <si>
    <t>For the improvement of the Adams Street Viaduct over Union Station</t>
  </si>
  <si>
    <t>C-88-007-11</t>
  </si>
  <si>
    <t>C-88-020-02</t>
  </si>
  <si>
    <t>C-88-023-10</t>
  </si>
  <si>
    <t>C-88-016-07</t>
  </si>
  <si>
    <t>C-88-022-11</t>
  </si>
  <si>
    <t>C-88-008-12</t>
  </si>
  <si>
    <t>C-88-001-12</t>
  </si>
  <si>
    <t>C-88-002-12</t>
  </si>
  <si>
    <t>C-88-018-11</t>
  </si>
  <si>
    <t>C-88-019-11</t>
  </si>
  <si>
    <t>C-88-014-11</t>
  </si>
  <si>
    <t>C-88-003-12</t>
  </si>
  <si>
    <t>C-88-015-12</t>
  </si>
  <si>
    <t>C-88-016-12</t>
  </si>
  <si>
    <t>C-88-017-12</t>
  </si>
  <si>
    <t>C-88-018-12</t>
  </si>
  <si>
    <t>C-88-041-12</t>
  </si>
  <si>
    <t>C-88-004-12</t>
  </si>
  <si>
    <t>C-88-035-06</t>
  </si>
  <si>
    <t>C-88-023-11</t>
  </si>
  <si>
    <t>C-88-008-08</t>
  </si>
  <si>
    <t>C-88-005-11</t>
  </si>
  <si>
    <t>C-88-047-06</t>
  </si>
  <si>
    <t>C-88-043-12</t>
  </si>
  <si>
    <t>C-88-019-12</t>
  </si>
  <si>
    <t>C-88-020-12</t>
  </si>
  <si>
    <t>C-88-021-12</t>
  </si>
  <si>
    <t>C-88-022-12</t>
  </si>
  <si>
    <t>C-88-020-07</t>
  </si>
  <si>
    <t>C-88-001-01</t>
  </si>
  <si>
    <t>C-88-017-13</t>
  </si>
  <si>
    <t>C-88-012-13</t>
  </si>
  <si>
    <t>C-88-003-09</t>
  </si>
  <si>
    <t>C-88-015-10</t>
  </si>
  <si>
    <t>C-88-022-13</t>
  </si>
  <si>
    <t>C-88-025-13</t>
  </si>
  <si>
    <t>C-88-028-13</t>
  </si>
  <si>
    <t>C-88-026-13</t>
  </si>
  <si>
    <t>C-88-029-13</t>
  </si>
  <si>
    <t>C-88-034-13</t>
  </si>
  <si>
    <t>C-88-032-13</t>
  </si>
  <si>
    <t>C-88-041-13</t>
  </si>
  <si>
    <t>C-88-026-06</t>
  </si>
  <si>
    <t>C-88-002-14</t>
  </si>
  <si>
    <t>Torrence Ave vertical lift bridge rehab</t>
  </si>
  <si>
    <t>Foster Ave at Kedzie Ave Streetscape; Foster Ave from Albany Ave to Kimball Ave</t>
  </si>
  <si>
    <t>Replacement of Fullerton Ave bridge and pedestrian walkway</t>
  </si>
  <si>
    <t>Wacker Drive: Monroe Street to Van Buren Street</t>
  </si>
  <si>
    <t>Undertake access improvements to US Rt41, Chicago</t>
  </si>
  <si>
    <t>Kedzie Ave Bridges over Marquette Park Lagoons</t>
  </si>
  <si>
    <t>Various Arterial Streets ADA Ramps - 2011 (North)</t>
  </si>
  <si>
    <t>Various Arterial Streets ADA Ramps - 2011 (Central)</t>
  </si>
  <si>
    <t>Michigan Ave vaulted sidewalk ADA Ramps-2011: Lake Street to Van Buren Street</t>
  </si>
  <si>
    <t>Aerial Street Resurfacing Project Number 59-North Area</t>
  </si>
  <si>
    <t>Arterial Street Resurfacing Project Number 60-Central Area</t>
  </si>
  <si>
    <t>Arterial Street Resurfacing Project Number 61-South Area</t>
  </si>
  <si>
    <t>Arterial Street Resurfacing Project Number 62-Far South Area</t>
  </si>
  <si>
    <t>For the improvement of the Wells Street Bridge over the Main Branch of the Chicago River</t>
  </si>
  <si>
    <t>Vaulted sidewalk ADA Ramp Program State Street corridor (Haddock Place to Jackson Street)</t>
  </si>
  <si>
    <t>Milwaukee Ave Reconstruction Project - Kilpatrick Ave to Addison Street</t>
  </si>
  <si>
    <t>57th Street @ Lake Shore Drive: Traffic Mitigation &amp; Circulation Enhancement.</t>
  </si>
  <si>
    <t>Viaduct removal at Ashland Av4 over Pershing Road</t>
  </si>
  <si>
    <t>Lakefront Bike Trail: Navy Pier Flyover consisting of new pedestrian bridge, furnishing structural steel, lighting, concrete</t>
  </si>
  <si>
    <t>Chicago Riverwalk - Phase 2 from State Street to LaSalle Street</t>
  </si>
  <si>
    <t xml:space="preserve">Fullerton Ave: Ashland to Racine Ave including removal/replacementof existing sidewalk &amp; curb/gutter, ADA Ramps, HMA removal </t>
  </si>
  <si>
    <t>Chicago Riverwalk - Phase 3 from LaSalle Street to Lake Street</t>
  </si>
  <si>
    <t>Construct underpass @ intersection of Damen/Fullerton/Elston Avenues Chicago - improvement of Damen, Elston &amp; Fullerton Avenues</t>
  </si>
  <si>
    <t>DC</t>
  </si>
  <si>
    <t>South Capital Street Corridor Project - Phase I</t>
  </si>
  <si>
    <t>069-604-073</t>
  </si>
  <si>
    <t>CSAH 24 to Rice Lake Rd - Sidewalk construction</t>
  </si>
  <si>
    <t>069-609-040</t>
  </si>
  <si>
    <t>CSAH 9 - Resurfacing; utility improvements; add bike lanes</t>
  </si>
  <si>
    <t>069-623-032</t>
  </si>
  <si>
    <t>CSAH 23 to Buyck Rd - 16 miles pvmt preservation</t>
  </si>
  <si>
    <t>HRRRL-5928(117)</t>
  </si>
  <si>
    <t>PA</t>
  </si>
  <si>
    <t>80021</t>
  </si>
  <si>
    <t>SR202/Sect 510 Markley St Reconstruction</t>
  </si>
  <si>
    <t>Byron Hwy/Camino Diablo Intersec Improve</t>
  </si>
  <si>
    <t>Bridge Deck (3) Rehab - NYC</t>
  </si>
  <si>
    <t>Bronx, Queens, &amp; Kings</t>
  </si>
  <si>
    <t>Bridge Deck (3) Rehab - along Cross Bronx Epwy High-BR Interchange</t>
  </si>
  <si>
    <t xml:space="preserve">Bronx </t>
  </si>
  <si>
    <t>Bridge Deck (6) Rehab - Bruckner Viaduct NYC</t>
  </si>
  <si>
    <t>X72699</t>
  </si>
  <si>
    <t>X80723</t>
  </si>
  <si>
    <t>X73145</t>
  </si>
  <si>
    <t>Bronx</t>
  </si>
  <si>
    <t>C-88-008-14</t>
  </si>
  <si>
    <t>C-88-018-14</t>
  </si>
  <si>
    <t>C-88-019-14</t>
  </si>
  <si>
    <t>C-88-020-14</t>
  </si>
  <si>
    <t>C-88-021-14</t>
  </si>
  <si>
    <t>C-88-003-15</t>
  </si>
  <si>
    <t>C-88-001-16</t>
  </si>
  <si>
    <t>C-88-009-15</t>
  </si>
  <si>
    <t>C-88-010-15</t>
  </si>
  <si>
    <t>C-88-012-15</t>
  </si>
  <si>
    <t>C-88-013-15</t>
  </si>
  <si>
    <t>Devon Avenue, California Avenue to Rockwell Street</t>
  </si>
  <si>
    <t>Arterial St. Resurfacing Project 69-South Area</t>
  </si>
  <si>
    <t>Arterial Street Resurfacing Project 67-North Area</t>
  </si>
  <si>
    <t>North Lake Shore Drive Rehabilitation, IL - Arterial St. Resurfacing Project 68-Central Area</t>
  </si>
  <si>
    <t>Arterial St. Resurfacing Project 70-Far South Area</t>
  </si>
  <si>
    <t>Western Avenue over Belmont Avenue</t>
  </si>
  <si>
    <t>C-88-011-14</t>
  </si>
  <si>
    <t>C-88-004-15</t>
  </si>
  <si>
    <t>C-88-005-15</t>
  </si>
  <si>
    <t>C-88-048-12</t>
  </si>
  <si>
    <t>C-88-016-10</t>
  </si>
  <si>
    <t>C-88-027-13</t>
  </si>
  <si>
    <t>C-88-006-15</t>
  </si>
  <si>
    <t>Ped bridge at 41st Street over Metra/IC RR and Lake Shore Drive</t>
  </si>
  <si>
    <t>Arterial St. Resurfacing 71-North Area</t>
  </si>
  <si>
    <t>Arterial St. Resurfacing -South Area</t>
  </si>
  <si>
    <t>Arterial St. Resurfacing -Central Area</t>
  </si>
  <si>
    <t>Arterial St. Resurfacing 74-Far South Area</t>
  </si>
  <si>
    <t>Street for Cycling-Project #1 at Various Locations</t>
  </si>
  <si>
    <t>Bridge/Viaduct Painting Project #6 at various locations</t>
  </si>
  <si>
    <t>Bridge/Viaduct Painting -Project #5 at various locations</t>
  </si>
  <si>
    <t>Grand Avenue; Pulaski Rd to Chicago Ave Road Reconstr</t>
  </si>
  <si>
    <t>Various Pedestrian Improvements</t>
  </si>
  <si>
    <t>Oakwood Blvd over Metra/ICC - Reconstruction viaduct</t>
  </si>
  <si>
    <t>Citywide commuter bike parking and promotion</t>
  </si>
  <si>
    <t>X73147</t>
  </si>
  <si>
    <t>Reconstr NYS Rt 17 @ 32, Exit 131</t>
  </si>
  <si>
    <t>800684</t>
  </si>
  <si>
    <t>Bridge Decks (5) Rehab - Staten Island &amp; Brooklyn</t>
  </si>
  <si>
    <t>I-84/Rte 8 Interchange Bridge (10) Reconstr</t>
  </si>
  <si>
    <t>151-312, 151-313, and 515-326</t>
  </si>
  <si>
    <t>Litchfield</t>
  </si>
  <si>
    <t>BRLS-5928(107)</t>
  </si>
  <si>
    <t>Marsh Creek Road Bridge Replacement</t>
  </si>
  <si>
    <t>Nassau</t>
  </si>
  <si>
    <t>Nassau expressway Operational &amp; Resiliency Improvements Project.</t>
  </si>
  <si>
    <t>PIN D900042/ PIN 0072.14</t>
  </si>
  <si>
    <t>SP 088-070-050; SP069-090-018; SP 069-644-030</t>
  </si>
  <si>
    <t>3 projects (dynamic warning system; and two roadway reconstruction projects</t>
  </si>
  <si>
    <t>St. Louis</t>
  </si>
  <si>
    <t>Proj No. 94-256</t>
  </si>
  <si>
    <t>PIN X051.60</t>
  </si>
  <si>
    <t>Kew Gardens Interchange</t>
  </si>
  <si>
    <t>STPL-5928(123)</t>
  </si>
  <si>
    <t>Kirker Pass Road NB Truck Climbing Lane</t>
  </si>
  <si>
    <t>Byron Highway Traffic Safety Improvements</t>
  </si>
  <si>
    <t>HSIPL-5928(131)</t>
  </si>
  <si>
    <t>Los Angeles &amp; Orange</t>
  </si>
  <si>
    <t>LA0G1448 (STIP)</t>
  </si>
  <si>
    <t>SP 069-070-038</t>
  </si>
  <si>
    <t>J-Turn Intersection CSAH 7 (Hwy 7)/CR 885 (Industrial Road)</t>
  </si>
  <si>
    <t>HSIPL-5928(130)</t>
  </si>
  <si>
    <t xml:space="preserve">Marsh Creek Road Highway Traffic Safety Improvements </t>
  </si>
  <si>
    <t>STPL-5928 (148)</t>
  </si>
  <si>
    <t>Local Streets and Roads Preservation Project</t>
  </si>
  <si>
    <t>SP 069-598-065,           SP 069-606-025,           SP 069-700-015</t>
  </si>
  <si>
    <t>New London</t>
  </si>
  <si>
    <t>Superstructure strengthening, Gold Star Bridge (I-95 over Thames River)</t>
  </si>
  <si>
    <t>Queens</t>
  </si>
  <si>
    <t>3 projects (one county bridge and two full depth pavement reclamation projects)</t>
  </si>
  <si>
    <t>Rehabilitation of the Major Deegan Expressway</t>
  </si>
  <si>
    <t>PIN X72039</t>
  </si>
  <si>
    <t>ATPL-5928(136)</t>
  </si>
  <si>
    <t>Bailey Road/SR 4 Interchange and Ped-Bike Improvements</t>
  </si>
  <si>
    <t>PIN X731.63 (D900047)</t>
  </si>
  <si>
    <t>Hunts Point Interstate Access Improvement</t>
  </si>
  <si>
    <t>Putnam</t>
  </si>
  <si>
    <t>PIN 8127.26</t>
  </si>
  <si>
    <t>HSIPL-5928(145)</t>
  </si>
  <si>
    <t>Taconic State Parkway at Pudding Street Grade Separation</t>
  </si>
  <si>
    <t>Countywide Guardrail Upgrade</t>
  </si>
  <si>
    <t>Double Track Access from Pier G to Pier J</t>
  </si>
  <si>
    <t>PIN 8101.46 (D900049)</t>
  </si>
  <si>
    <t>Lower Westchester Bridge Bundle (5 structures)</t>
  </si>
  <si>
    <t>Peoria, Tazewell</t>
  </si>
  <si>
    <t>68C89</t>
  </si>
  <si>
    <t>I-74/IL 29 — Murray Baker Bridge rehabilitation</t>
  </si>
  <si>
    <t>62J31</t>
  </si>
  <si>
    <t>I-90/I94 at I-290 reconstruction</t>
  </si>
  <si>
    <t>62F95</t>
  </si>
  <si>
    <t>I-94 at Montrose Avenue overpass rehabilitation</t>
  </si>
  <si>
    <t>70B98</t>
  </si>
  <si>
    <t>I-57 under US 150 overpass reconstruction</t>
  </si>
  <si>
    <t>70B38</t>
  </si>
  <si>
    <t>Mattis Avenue over I-57 and I-74 structure reconstruction</t>
  </si>
  <si>
    <t>76E13</t>
  </si>
  <si>
    <t>I-255 resurfacing and structure rehabilitation</t>
  </si>
  <si>
    <t>66A51</t>
  </si>
  <si>
    <t>I-55 resurfacing</t>
  </si>
  <si>
    <t>Spec 2784 &amp; Spec 2805</t>
  </si>
  <si>
    <t>Port of LA Alameda Corridor Southern Terminus Gap Closure &amp; Pier 400 Corridor Storage Tracks Expansion</t>
  </si>
  <si>
    <t>Suffolk</t>
  </si>
  <si>
    <t>PIN 0017.67.121</t>
  </si>
  <si>
    <t>Robert Moses Causeway over Fire Island Inlet Bridge rehabilitation</t>
  </si>
  <si>
    <t>70C64</t>
  </si>
  <si>
    <t>I-74 structure rehabiltation (over ICRR &amp; Market St)</t>
  </si>
  <si>
    <t>I-55 pavement resurfacing and rehabilitation</t>
  </si>
  <si>
    <t>66H21</t>
  </si>
  <si>
    <t>I-80 structure rehabilitation, LaSalle Road to Little Vermillion River</t>
  </si>
  <si>
    <t>Bureau &amp; Putnam</t>
  </si>
  <si>
    <t>66F08</t>
  </si>
  <si>
    <t>I-180 deck replacement over Illinois River</t>
  </si>
  <si>
    <t>72A91</t>
  </si>
  <si>
    <t>IL-57 rehabilitation</t>
  </si>
  <si>
    <t>72G57</t>
  </si>
  <si>
    <t>I-55 &amp; I-55 Bus. Rehabilitation</t>
  </si>
  <si>
    <t>64L72</t>
  </si>
  <si>
    <t>I-39, US-20 &amp; Baxter Road pavement rehabilitation</t>
  </si>
  <si>
    <t>64L57</t>
  </si>
  <si>
    <t>IL-251 resurfacing</t>
  </si>
  <si>
    <t>IL-121 pavement rehabilitation</t>
  </si>
  <si>
    <t>68E34</t>
  </si>
  <si>
    <t>I-39 resurfacing</t>
  </si>
  <si>
    <t>IL-76 pavement rehabilitation</t>
  </si>
  <si>
    <t>Ulster</t>
  </si>
  <si>
    <t>PIN 801846/ D264093</t>
  </si>
  <si>
    <t>Route 28 over Esopus Creek structure replacement</t>
  </si>
  <si>
    <t>SP 069-607-052</t>
  </si>
  <si>
    <t>CSAH-7 pavement rehabilitation</t>
  </si>
  <si>
    <t>Row Labels</t>
  </si>
  <si>
    <t>Sum of Cost (M) est.</t>
  </si>
  <si>
    <t>Grand Total</t>
  </si>
  <si>
    <t>Chicago</t>
  </si>
  <si>
    <t>76</t>
  </si>
  <si>
    <t>PLA PROJECTS APPROVED BY THE FHWA (CY 2009 to CY 2019)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</si>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</sst>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#,##0.0"/>
    <numFmt numFmtId="167" formatCode="&quot;$&quot;#,##0.0"/>
    <numFmt numFmtId="168" formatCode="&quot;$&quot;#,##0.00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rgb="FF95B3D7"/>
      </top>
      <bottom/>
      <diagonal/>
    </border>
  </borders>
  <cellStyleXfs count="10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3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3" fillId="39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3" fillId="3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3" fillId="4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3" fillId="4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3" fillId="41" borderId="0" applyNumberFormat="0" applyBorder="0" applyAlignment="0" applyProtection="0"/>
    <xf numFmtId="0" fontId="29" fillId="14" borderId="0" applyNumberFormat="0" applyBorder="0" applyAlignment="0" applyProtection="0"/>
    <xf numFmtId="0" fontId="34" fillId="43" borderId="0" applyNumberFormat="0" applyBorder="0" applyAlignment="0" applyProtection="0"/>
    <xf numFmtId="0" fontId="29" fillId="18" borderId="0" applyNumberFormat="0" applyBorder="0" applyAlignment="0" applyProtection="0"/>
    <xf numFmtId="0" fontId="34" fillId="37" borderId="0" applyNumberFormat="0" applyBorder="0" applyAlignment="0" applyProtection="0"/>
    <xf numFmtId="0" fontId="29" fillId="22" borderId="0" applyNumberFormat="0" applyBorder="0" applyAlignment="0" applyProtection="0"/>
    <xf numFmtId="0" fontId="34" fillId="41" borderId="0" applyNumberFormat="0" applyBorder="0" applyAlignment="0" applyProtection="0"/>
    <xf numFmtId="0" fontId="29" fillId="26" borderId="0" applyNumberFormat="0" applyBorder="0" applyAlignment="0" applyProtection="0"/>
    <xf numFmtId="0" fontId="34" fillId="40" borderId="0" applyNumberFormat="0" applyBorder="0" applyAlignment="0" applyProtection="0"/>
    <xf numFmtId="0" fontId="29" fillId="30" borderId="0" applyNumberFormat="0" applyBorder="0" applyAlignment="0" applyProtection="0"/>
    <xf numFmtId="0" fontId="34" fillId="43" borderId="0" applyNumberFormat="0" applyBorder="0" applyAlignment="0" applyProtection="0"/>
    <xf numFmtId="0" fontId="29" fillId="34" borderId="0" applyNumberFormat="0" applyBorder="0" applyAlignment="0" applyProtection="0"/>
    <xf numFmtId="0" fontId="34" fillId="37" borderId="0" applyNumberFormat="0" applyBorder="0" applyAlignment="0" applyProtection="0"/>
    <xf numFmtId="0" fontId="29" fillId="11" borderId="0" applyNumberFormat="0" applyBorder="0" applyAlignment="0" applyProtection="0"/>
    <xf numFmtId="0" fontId="34" fillId="43" borderId="0" applyNumberFormat="0" applyBorder="0" applyAlignment="0" applyProtection="0"/>
    <xf numFmtId="0" fontId="29" fillId="15" borderId="0" applyNumberFormat="0" applyBorder="0" applyAlignment="0" applyProtection="0"/>
    <xf numFmtId="0" fontId="34" fillId="44" borderId="0" applyNumberFormat="0" applyBorder="0" applyAlignment="0" applyProtection="0"/>
    <xf numFmtId="0" fontId="29" fillId="19" borderId="0" applyNumberFormat="0" applyBorder="0" applyAlignment="0" applyProtection="0"/>
    <xf numFmtId="0" fontId="34" fillId="45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34" fillId="43" borderId="0" applyNumberFormat="0" applyBorder="0" applyAlignment="0" applyProtection="0"/>
    <xf numFmtId="0" fontId="29" fillId="31" borderId="0" applyNumberFormat="0" applyBorder="0" applyAlignment="0" applyProtection="0"/>
    <xf numFmtId="0" fontId="34" fillId="47" borderId="0" applyNumberFormat="0" applyBorder="0" applyAlignment="0" applyProtection="0"/>
    <xf numFmtId="0" fontId="19" fillId="5" borderId="0" applyNumberFormat="0" applyBorder="0" applyAlignment="0" applyProtection="0"/>
    <xf numFmtId="0" fontId="35" fillId="48" borderId="0" applyNumberFormat="0" applyBorder="0" applyAlignment="0" applyProtection="0"/>
    <xf numFmtId="0" fontId="23" fillId="8" borderId="9" applyNumberFormat="0" applyAlignment="0" applyProtection="0"/>
    <xf numFmtId="0" fontId="36" fillId="49" borderId="15" applyNumberFormat="0" applyAlignment="0" applyProtection="0"/>
    <xf numFmtId="0" fontId="25" fillId="9" borderId="12" applyNumberFormat="0" applyAlignment="0" applyProtection="0"/>
    <xf numFmtId="0" fontId="37" fillId="50" borderId="16" applyNumberFormat="0" applyAlignment="0" applyProtection="0"/>
    <xf numFmtId="44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1" borderId="0" applyNumberFormat="0" applyBorder="0" applyAlignment="0" applyProtection="0"/>
    <xf numFmtId="0" fontId="15" fillId="0" borderId="6" applyNumberFormat="0" applyFill="0" applyAlignment="0" applyProtection="0"/>
    <xf numFmtId="0" fontId="40" fillId="0" borderId="17" applyNumberFormat="0" applyFill="0" applyAlignment="0" applyProtection="0"/>
    <xf numFmtId="0" fontId="16" fillId="0" borderId="7" applyNumberFormat="0" applyFill="0" applyAlignment="0" applyProtection="0"/>
    <xf numFmtId="0" fontId="41" fillId="0" borderId="18" applyNumberFormat="0" applyFill="0" applyAlignment="0" applyProtection="0"/>
    <xf numFmtId="0" fontId="17" fillId="0" borderId="8" applyNumberFormat="0" applyFill="0" applyAlignment="0" applyProtection="0"/>
    <xf numFmtId="0" fontId="42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9" applyNumberFormat="0" applyAlignment="0" applyProtection="0"/>
    <xf numFmtId="0" fontId="43" fillId="41" borderId="15" applyNumberFormat="0" applyAlignment="0" applyProtection="0"/>
    <xf numFmtId="0" fontId="24" fillId="0" borderId="11" applyNumberFormat="0" applyFill="0" applyAlignment="0" applyProtection="0"/>
    <xf numFmtId="0" fontId="44" fillId="0" borderId="20" applyNumberFormat="0" applyFill="0" applyAlignment="0" applyProtection="0"/>
    <xf numFmtId="0" fontId="20" fillId="6" borderId="0" applyNumberFormat="0" applyBorder="0" applyAlignment="0" applyProtection="0"/>
    <xf numFmtId="0" fontId="45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10" borderId="13" applyNumberFormat="0" applyFont="0" applyAlignment="0" applyProtection="0"/>
    <xf numFmtId="0" fontId="13" fillId="10" borderId="13" applyNumberFormat="0" applyFont="0" applyAlignment="0" applyProtection="0"/>
    <xf numFmtId="0" fontId="30" fillId="38" borderId="21" applyNumberFormat="0" applyFont="0" applyAlignment="0" applyProtection="0"/>
    <xf numFmtId="0" fontId="22" fillId="8" borderId="10" applyNumberFormat="0" applyAlignment="0" applyProtection="0"/>
    <xf numFmtId="0" fontId="46" fillId="49" borderId="22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48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/>
  </cellStyleXfs>
  <cellXfs count="343">
    <xf numFmtId="0" fontId="0" fillId="0" borderId="0" xfId="0"/>
    <xf numFmtId="0" fontId="0" fillId="0" borderId="0" xfId="0" applyNumberFormat="1"/>
    <xf numFmtId="0" fontId="5" fillId="0" borderId="0" xfId="0" applyNumberFormat="1" applyFont="1" applyFill="1" applyBorder="1" applyAlignment="1">
      <alignment horizontal="center" shrinkToFit="1"/>
    </xf>
    <xf numFmtId="0" fontId="0" fillId="0" borderId="0" xfId="0" applyNumberFormat="1" applyFill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1" xfId="0" applyNumberFormat="1" applyFill="1" applyBorder="1"/>
    <xf numFmtId="0" fontId="0" fillId="2" borderId="1" xfId="0" applyNumberFormat="1" applyFill="1" applyBorder="1"/>
    <xf numFmtId="0" fontId="0" fillId="0" borderId="0" xfId="0" applyNumberFormat="1" applyAlignment="1">
      <alignment horizontal="right"/>
    </xf>
    <xf numFmtId="0" fontId="5" fillId="0" borderId="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wrapText="1" readingOrder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/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0" xfId="0" quotePrefix="1" applyNumberFormat="1" applyFont="1" applyFill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Border="1" applyAlignment="1">
      <alignment horizontal="center" shrinkToFit="1"/>
    </xf>
    <xf numFmtId="165" fontId="5" fillId="0" borderId="0" xfId="0" applyNumberFormat="1" applyFont="1" applyFill="1" applyBorder="1" applyAlignment="1">
      <alignment horizontal="center" shrinkToFi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/>
    <xf numFmtId="165" fontId="0" fillId="0" borderId="0" xfId="0" applyNumberFormat="1" applyFill="1"/>
    <xf numFmtId="165" fontId="8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/>
    </xf>
    <xf numFmtId="165" fontId="4" fillId="0" borderId="0" xfId="0" quotePrefix="1" applyNumberFormat="1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 shrinkToFit="1"/>
    </xf>
    <xf numFmtId="164" fontId="5" fillId="0" borderId="5" xfId="0" applyNumberFormat="1" applyFont="1" applyFill="1" applyBorder="1" applyAlignment="1">
      <alignment horizontal="center" wrapText="1" readingOrder="1"/>
    </xf>
    <xf numFmtId="164" fontId="9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/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35" borderId="0" xfId="1" applyFont="1" applyFill="1" applyAlignment="1">
      <alignment horizontal="center" vertical="center"/>
    </xf>
    <xf numFmtId="0" fontId="31" fillId="0" borderId="0" xfId="3" quotePrefix="1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Fill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1" fillId="0" borderId="0" xfId="3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31" fillId="0" borderId="0" xfId="3" applyFont="1" applyFill="1" applyAlignment="1">
      <alignment horizontal="left" vertical="center" wrapText="1"/>
    </xf>
    <xf numFmtId="165" fontId="4" fillId="3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center" wrapText="1" readingOrder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left" vertical="center" wrapText="1"/>
    </xf>
    <xf numFmtId="164" fontId="9" fillId="0" borderId="26" xfId="0" applyNumberFormat="1" applyFont="1" applyFill="1" applyBorder="1" applyAlignment="1">
      <alignment horizontal="right" vertical="center"/>
    </xf>
    <xf numFmtId="165" fontId="9" fillId="0" borderId="26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3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Alignment="1">
      <alignment horizontal="center" vertical="center"/>
    </xf>
    <xf numFmtId="165" fontId="31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31" fillId="0" borderId="0" xfId="3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31" fillId="0" borderId="0" xfId="3" applyNumberFormat="1" applyFont="1" applyFill="1" applyAlignment="1">
      <alignment horizontal="center" vertical="center"/>
    </xf>
    <xf numFmtId="166" fontId="2" fillId="0" borderId="24" xfId="1" applyNumberFormat="1" applyFont="1" applyBorder="1" applyAlignment="1">
      <alignment horizontal="center" vertical="center"/>
    </xf>
    <xf numFmtId="166" fontId="31" fillId="0" borderId="24" xfId="3" applyNumberFormat="1" applyFont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5" fontId="2" fillId="52" borderId="0" xfId="1" applyNumberFormat="1" applyFont="1" applyFill="1" applyAlignment="1">
      <alignment horizontal="center" vertical="center"/>
    </xf>
    <xf numFmtId="166" fontId="2" fillId="52" borderId="24" xfId="1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 wrapText="1"/>
    </xf>
    <xf numFmtId="49" fontId="50" fillId="0" borderId="0" xfId="0" quotePrefix="1" applyNumberFormat="1" applyFont="1" applyFill="1" applyBorder="1" applyAlignment="1">
      <alignment horizontal="center" vertical="center"/>
    </xf>
    <xf numFmtId="165" fontId="51" fillId="3" borderId="0" xfId="0" applyNumberFormat="1" applyFont="1" applyFill="1" applyBorder="1" applyAlignment="1" applyProtection="1">
      <alignment horizontal="right" vertical="center"/>
      <protection locked="0"/>
    </xf>
    <xf numFmtId="165" fontId="51" fillId="0" borderId="0" xfId="0" applyNumberFormat="1" applyFont="1" applyFill="1" applyBorder="1" applyAlignment="1" applyProtection="1">
      <alignment horizontal="right" vertical="center"/>
      <protection locked="0"/>
    </xf>
    <xf numFmtId="165" fontId="50" fillId="0" borderId="0" xfId="0" applyNumberFormat="1" applyFont="1" applyFill="1" applyBorder="1" applyAlignment="1">
      <alignment horizontal="right" vertical="center"/>
    </xf>
    <xf numFmtId="164" fontId="50" fillId="0" borderId="5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Alignment="1">
      <alignment horizontal="left" vertical="center" wrapText="1"/>
    </xf>
    <xf numFmtId="165" fontId="50" fillId="0" borderId="0" xfId="0" applyNumberFormat="1" applyFont="1" applyFill="1" applyBorder="1" applyAlignment="1" applyProtection="1">
      <alignment horizontal="center" vertical="center"/>
      <protection locked="0"/>
    </xf>
    <xf numFmtId="164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NumberFormat="1" applyFont="1" applyFill="1" applyBorder="1" applyAlignment="1">
      <alignment vertical="center"/>
    </xf>
    <xf numFmtId="49" fontId="52" fillId="0" borderId="0" xfId="3" quotePrefix="1" applyNumberFormat="1" applyFont="1" applyFill="1" applyAlignment="1">
      <alignment horizontal="center" vertical="center"/>
    </xf>
    <xf numFmtId="49" fontId="52" fillId="0" borderId="0" xfId="3" applyNumberFormat="1" applyFont="1" applyFill="1" applyAlignment="1">
      <alignment horizontal="left" vertical="center" wrapText="1"/>
    </xf>
    <xf numFmtId="164" fontId="52" fillId="0" borderId="0" xfId="3" applyNumberFormat="1" applyFont="1" applyFill="1" applyAlignment="1">
      <alignment horizontal="right" vertical="center"/>
    </xf>
    <xf numFmtId="165" fontId="52" fillId="0" borderId="0" xfId="3" applyNumberFormat="1" applyFont="1" applyFill="1" applyAlignment="1">
      <alignment horizontal="right" vertical="center"/>
    </xf>
    <xf numFmtId="165" fontId="53" fillId="3" borderId="0" xfId="0" applyNumberFormat="1" applyFont="1" applyFill="1" applyAlignment="1">
      <alignment horizontal="right" vertical="center"/>
    </xf>
    <xf numFmtId="165" fontId="53" fillId="0" borderId="0" xfId="0" applyNumberFormat="1" applyFont="1" applyFill="1" applyAlignment="1">
      <alignment horizontal="right" vertical="center"/>
    </xf>
    <xf numFmtId="165" fontId="52" fillId="0" borderId="0" xfId="0" applyNumberFormat="1" applyFont="1" applyFill="1" applyAlignment="1">
      <alignment horizontal="right" vertical="center"/>
    </xf>
    <xf numFmtId="164" fontId="52" fillId="0" borderId="24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64" fontId="52" fillId="0" borderId="0" xfId="3" applyNumberFormat="1" applyFont="1" applyFill="1" applyAlignment="1">
      <alignment horizontal="center" vertical="center"/>
    </xf>
    <xf numFmtId="165" fontId="52" fillId="0" borderId="0" xfId="3" applyNumberFormat="1" applyFont="1" applyFill="1" applyAlignment="1">
      <alignment horizontal="center" vertical="center"/>
    </xf>
    <xf numFmtId="165" fontId="53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horizontal="center" vertical="center"/>
    </xf>
    <xf numFmtId="165" fontId="52" fillId="0" borderId="0" xfId="0" applyNumberFormat="1" applyFont="1" applyFill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left" vertical="center" wrapText="1"/>
    </xf>
    <xf numFmtId="49" fontId="52" fillId="0" borderId="0" xfId="0" quotePrefix="1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53" fillId="3" borderId="0" xfId="0" applyNumberFormat="1" applyFont="1" applyFill="1" applyBorder="1" applyAlignment="1" applyProtection="1">
      <alignment horizontal="right" vertical="center"/>
      <protection locked="0"/>
    </xf>
    <xf numFmtId="165" fontId="53" fillId="0" borderId="0" xfId="0" applyNumberFormat="1" applyFont="1" applyFill="1" applyBorder="1" applyAlignment="1" applyProtection="1">
      <alignment horizontal="right" vertical="center"/>
      <protection locked="0"/>
    </xf>
    <xf numFmtId="165" fontId="52" fillId="0" borderId="0" xfId="0" applyNumberFormat="1" applyFont="1" applyFill="1" applyBorder="1" applyAlignment="1">
      <alignment horizontal="right" vertical="center"/>
    </xf>
    <xf numFmtId="164" fontId="52" fillId="0" borderId="5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 applyProtection="1">
      <alignment horizontal="center" vertical="center"/>
      <protection locked="0"/>
    </xf>
    <xf numFmtId="165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3" borderId="0" xfId="0" applyNumberFormat="1" applyFont="1" applyFill="1" applyBorder="1" applyAlignment="1">
      <alignment vertical="center"/>
    </xf>
    <xf numFmtId="0" fontId="9" fillId="53" borderId="0" xfId="0" applyNumberFormat="1" applyFont="1" applyFill="1" applyBorder="1" applyAlignment="1">
      <alignment horizontal="center" vertical="center"/>
    </xf>
    <xf numFmtId="0" fontId="9" fillId="53" borderId="0" xfId="0" applyNumberFormat="1" applyFont="1" applyFill="1" applyBorder="1" applyAlignment="1">
      <alignment horizontal="left" vertical="center" wrapText="1"/>
    </xf>
    <xf numFmtId="49" fontId="9" fillId="53" borderId="0" xfId="0" applyNumberFormat="1" applyFont="1" applyFill="1" applyBorder="1" applyAlignment="1">
      <alignment horizontal="center" vertical="center"/>
    </xf>
    <xf numFmtId="49" fontId="9" fillId="53" borderId="0" xfId="0" applyNumberFormat="1" applyFont="1" applyFill="1" applyBorder="1" applyAlignment="1">
      <alignment horizontal="left" vertical="center" wrapText="1"/>
    </xf>
    <xf numFmtId="164" fontId="9" fillId="53" borderId="0" xfId="0" applyNumberFormat="1" applyFont="1" applyFill="1" applyBorder="1" applyAlignment="1">
      <alignment horizontal="center" vertical="center" wrapText="1"/>
    </xf>
    <xf numFmtId="165" fontId="9" fillId="53" borderId="0" xfId="0" applyNumberFormat="1" applyFont="1" applyFill="1" applyBorder="1" applyAlignment="1">
      <alignment horizontal="center" vertical="center" wrapText="1"/>
    </xf>
    <xf numFmtId="165" fontId="9" fillId="53" borderId="0" xfId="0" applyNumberFormat="1" applyFont="1" applyFill="1" applyAlignment="1">
      <alignment horizontal="center" vertical="center"/>
    </xf>
    <xf numFmtId="165" fontId="10" fillId="53" borderId="0" xfId="0" applyNumberFormat="1" applyFont="1" applyFill="1" applyBorder="1" applyAlignment="1">
      <alignment horizontal="center" vertical="center"/>
    </xf>
    <xf numFmtId="165" fontId="11" fillId="53" borderId="0" xfId="0" applyNumberFormat="1" applyFont="1" applyFill="1" applyBorder="1" applyAlignment="1">
      <alignment horizontal="center" vertical="center"/>
    </xf>
    <xf numFmtId="164" fontId="9" fillId="53" borderId="5" xfId="0" applyNumberFormat="1" applyFont="1" applyFill="1" applyBorder="1" applyAlignment="1">
      <alignment horizontal="center" vertical="center" wrapText="1"/>
    </xf>
    <xf numFmtId="164" fontId="9" fillId="53" borderId="0" xfId="0" applyNumberFormat="1" applyFont="1" applyFill="1" applyBorder="1" applyAlignment="1">
      <alignment horizontal="right" vertical="center" wrapText="1"/>
    </xf>
    <xf numFmtId="164" fontId="9" fillId="53" borderId="0" xfId="0" applyNumberFormat="1" applyFont="1" applyFill="1" applyBorder="1" applyAlignment="1">
      <alignment horizontal="center" vertical="center"/>
    </xf>
    <xf numFmtId="165" fontId="9" fillId="53" borderId="0" xfId="0" applyNumberFormat="1" applyFont="1" applyFill="1" applyBorder="1" applyAlignment="1">
      <alignment horizontal="center" vertical="center"/>
    </xf>
    <xf numFmtId="164" fontId="9" fillId="53" borderId="5" xfId="0" applyNumberFormat="1" applyFont="1" applyFill="1" applyBorder="1" applyAlignment="1">
      <alignment horizontal="center" vertical="center"/>
    </xf>
    <xf numFmtId="164" fontId="9" fillId="53" borderId="0" xfId="0" applyNumberFormat="1" applyFont="1" applyFill="1" applyBorder="1" applyAlignment="1">
      <alignment horizontal="right" vertical="center"/>
    </xf>
    <xf numFmtId="164" fontId="1" fillId="53" borderId="0" xfId="0" applyNumberFormat="1" applyFont="1" applyFill="1" applyBorder="1" applyAlignment="1">
      <alignment horizontal="right" vertical="center"/>
    </xf>
    <xf numFmtId="0" fontId="9" fillId="53" borderId="0" xfId="0" applyNumberFormat="1" applyFont="1" applyFill="1" applyBorder="1" applyAlignment="1">
      <alignment vertical="center"/>
    </xf>
    <xf numFmtId="165" fontId="11" fillId="53" borderId="0" xfId="0" applyNumberFormat="1" applyFont="1" applyFill="1" applyAlignment="1">
      <alignment horizontal="center" vertical="center"/>
    </xf>
    <xf numFmtId="0" fontId="9" fillId="53" borderId="0" xfId="0" applyNumberFormat="1" applyFont="1" applyFill="1" applyAlignment="1">
      <alignment horizontal="left" vertical="center" wrapText="1"/>
    </xf>
    <xf numFmtId="49" fontId="9" fillId="53" borderId="0" xfId="0" applyNumberFormat="1" applyFont="1" applyFill="1" applyAlignment="1">
      <alignment horizontal="left" vertical="center" wrapText="1"/>
    </xf>
    <xf numFmtId="14" fontId="9" fillId="53" borderId="5" xfId="0" applyNumberFormat="1" applyFont="1" applyFill="1" applyBorder="1" applyAlignment="1">
      <alignment horizontal="center" vertical="center"/>
    </xf>
    <xf numFmtId="14" fontId="9" fillId="53" borderId="0" xfId="0" applyNumberFormat="1" applyFont="1" applyFill="1" applyBorder="1" applyAlignment="1">
      <alignment horizontal="right" vertical="center"/>
    </xf>
    <xf numFmtId="164" fontId="7" fillId="53" borderId="0" xfId="0" applyNumberFormat="1" applyFont="1" applyFill="1" applyAlignment="1">
      <alignment horizontal="right" vertical="center"/>
    </xf>
    <xf numFmtId="49" fontId="9" fillId="53" borderId="0" xfId="0" applyNumberFormat="1" applyFont="1" applyFill="1" applyAlignment="1">
      <alignment horizontal="center" vertical="center"/>
    </xf>
    <xf numFmtId="164" fontId="9" fillId="53" borderId="0" xfId="0" applyNumberFormat="1" applyFont="1" applyFill="1" applyAlignment="1">
      <alignment horizontal="center" vertical="center"/>
    </xf>
    <xf numFmtId="164" fontId="9" fillId="53" borderId="0" xfId="0" applyNumberFormat="1" applyFont="1" applyFill="1" applyAlignment="1">
      <alignment horizontal="right" vertical="center"/>
    </xf>
    <xf numFmtId="0" fontId="1" fillId="53" borderId="0" xfId="0" applyNumberFormat="1" applyFont="1" applyFill="1" applyAlignment="1">
      <alignment horizontal="left" vertical="center" wrapText="1"/>
    </xf>
    <xf numFmtId="0" fontId="12" fillId="53" borderId="0" xfId="0" applyNumberFormat="1" applyFont="1" applyFill="1"/>
    <xf numFmtId="164" fontId="1" fillId="53" borderId="0" xfId="0" applyNumberFormat="1" applyFont="1" applyFill="1" applyAlignment="1">
      <alignment horizontal="right" vertical="center"/>
    </xf>
    <xf numFmtId="0" fontId="0" fillId="53" borderId="0" xfId="0" applyNumberFormat="1" applyFill="1"/>
    <xf numFmtId="0" fontId="0" fillId="53" borderId="0" xfId="0" applyNumberFormat="1" applyFill="1" applyAlignment="1">
      <alignment vertical="center"/>
    </xf>
    <xf numFmtId="164" fontId="9" fillId="53" borderId="0" xfId="0" applyNumberFormat="1" applyFont="1" applyFill="1" applyBorder="1" applyAlignment="1">
      <alignment horizontal="center" vertical="top"/>
    </xf>
    <xf numFmtId="164" fontId="7" fillId="53" borderId="0" xfId="0" applyNumberFormat="1" applyFont="1" applyFill="1" applyBorder="1" applyAlignment="1">
      <alignment horizontal="right" vertical="center"/>
    </xf>
    <xf numFmtId="0" fontId="9" fillId="53" borderId="3" xfId="0" applyNumberFormat="1" applyFont="1" applyFill="1" applyBorder="1" applyAlignment="1">
      <alignment horizontal="center" vertical="center"/>
    </xf>
    <xf numFmtId="0" fontId="50" fillId="53" borderId="0" xfId="0" applyNumberFormat="1" applyFont="1" applyFill="1" applyBorder="1" applyAlignment="1">
      <alignment vertical="center"/>
    </xf>
    <xf numFmtId="0" fontId="1" fillId="53" borderId="0" xfId="0" applyNumberFormat="1" applyFont="1" applyFill="1" applyBorder="1" applyAlignment="1">
      <alignment horizontal="center" vertical="center"/>
    </xf>
    <xf numFmtId="0" fontId="1" fillId="53" borderId="0" xfId="0" applyNumberFormat="1" applyFont="1" applyFill="1" applyBorder="1" applyAlignment="1">
      <alignment horizontal="left" vertical="center" wrapText="1"/>
    </xf>
    <xf numFmtId="49" fontId="1" fillId="53" borderId="0" xfId="0" quotePrefix="1" applyNumberFormat="1" applyFont="1" applyFill="1" applyBorder="1" applyAlignment="1">
      <alignment horizontal="center" vertical="center" wrapText="1"/>
    </xf>
    <xf numFmtId="49" fontId="1" fillId="53" borderId="0" xfId="0" applyNumberFormat="1" applyFont="1" applyFill="1" applyBorder="1" applyAlignment="1" applyProtection="1">
      <alignment horizontal="left" vertical="center"/>
      <protection locked="0"/>
    </xf>
    <xf numFmtId="164" fontId="1" fillId="53" borderId="0" xfId="0" applyNumberFormat="1" applyFont="1" applyFill="1" applyBorder="1" applyAlignment="1" applyProtection="1">
      <alignment horizontal="center" vertical="top"/>
      <protection locked="0"/>
    </xf>
    <xf numFmtId="165" fontId="1" fillId="53" borderId="0" xfId="0" applyNumberFormat="1" applyFont="1" applyFill="1" applyBorder="1" applyAlignment="1" applyProtection="1">
      <alignment horizontal="center" vertical="center"/>
      <protection locked="0"/>
    </xf>
    <xf numFmtId="165" fontId="1" fillId="53" borderId="0" xfId="0" applyNumberFormat="1" applyFont="1" applyFill="1" applyBorder="1" applyAlignment="1">
      <alignment horizontal="center" vertical="center"/>
    </xf>
    <xf numFmtId="164" fontId="1" fillId="53" borderId="5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165" fontId="56" fillId="3" borderId="0" xfId="0" applyNumberFormat="1" applyFont="1" applyFill="1" applyBorder="1" applyAlignment="1" applyProtection="1">
      <alignment horizontal="right" vertical="center"/>
      <protection locked="0"/>
    </xf>
    <xf numFmtId="165" fontId="56" fillId="0" borderId="0" xfId="0" applyNumberFormat="1" applyFont="1" applyFill="1" applyBorder="1" applyAlignment="1" applyProtection="1">
      <alignment horizontal="right" vertical="center"/>
      <protection locked="0"/>
    </xf>
    <xf numFmtId="165" fontId="55" fillId="0" borderId="0" xfId="0" applyNumberFormat="1" applyFont="1" applyFill="1" applyBorder="1" applyAlignment="1">
      <alignment horizontal="right" vertical="center"/>
    </xf>
    <xf numFmtId="164" fontId="55" fillId="0" borderId="5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Alignment="1">
      <alignment horizontal="left" vertical="center" wrapText="1"/>
    </xf>
    <xf numFmtId="49" fontId="55" fillId="0" borderId="0" xfId="0" quotePrefix="1" applyNumberFormat="1" applyFont="1" applyFill="1" applyBorder="1" applyAlignment="1">
      <alignment horizontal="center" vertical="center" wrapText="1"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16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NumberFormat="1" applyFont="1" applyFill="1" applyBorder="1" applyAlignment="1">
      <alignment vertical="center"/>
    </xf>
    <xf numFmtId="164" fontId="57" fillId="0" borderId="0" xfId="0" applyNumberFormat="1" applyFont="1" applyFill="1" applyAlignment="1">
      <alignment horizontal="right" vertical="center"/>
    </xf>
    <xf numFmtId="165" fontId="57" fillId="0" borderId="0" xfId="0" applyNumberFormat="1" applyFont="1" applyFill="1" applyAlignment="1">
      <alignment horizontal="right" vertical="center"/>
    </xf>
    <xf numFmtId="165" fontId="58" fillId="3" borderId="0" xfId="0" applyNumberFormat="1" applyFont="1" applyFill="1" applyAlignment="1">
      <alignment horizontal="right" vertical="center"/>
    </xf>
    <xf numFmtId="165" fontId="58" fillId="0" borderId="0" xfId="0" applyNumberFormat="1" applyFont="1" applyFill="1" applyAlignment="1">
      <alignment horizontal="right" vertical="center"/>
    </xf>
    <xf numFmtId="164" fontId="57" fillId="0" borderId="5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57" fillId="0" borderId="0" xfId="0" applyNumberFormat="1" applyFont="1" applyFill="1" applyAlignment="1">
      <alignment horizontal="center" vertical="center"/>
    </xf>
    <xf numFmtId="164" fontId="57" fillId="0" borderId="0" xfId="0" applyNumberFormat="1" applyFont="1" applyFill="1" applyAlignment="1">
      <alignment horizontal="center" vertical="center"/>
    </xf>
    <xf numFmtId="0" fontId="57" fillId="0" borderId="4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9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165" fontId="61" fillId="3" borderId="0" xfId="0" applyNumberFormat="1" applyFont="1" applyFill="1" applyAlignment="1">
      <alignment horizontal="right" vertical="center"/>
    </xf>
    <xf numFmtId="165" fontId="61" fillId="0" borderId="0" xfId="0" applyNumberFormat="1" applyFont="1" applyFill="1" applyAlignment="1">
      <alignment horizontal="right" vertical="center"/>
    </xf>
    <xf numFmtId="165" fontId="60" fillId="0" borderId="0" xfId="0" applyNumberFormat="1" applyFont="1" applyFill="1" applyAlignment="1">
      <alignment horizontal="right" vertical="center"/>
    </xf>
    <xf numFmtId="164" fontId="60" fillId="0" borderId="5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Alignment="1">
      <alignment horizontal="right" vertical="center"/>
    </xf>
    <xf numFmtId="0" fontId="60" fillId="0" borderId="0" xfId="0" applyNumberFormat="1" applyFont="1" applyAlignment="1">
      <alignment horizontal="left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164" fontId="60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0" fillId="0" borderId="0" xfId="0" applyAlignment="1">
      <alignment horizontal="left"/>
    </xf>
    <xf numFmtId="164" fontId="1" fillId="0" borderId="2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vertical="center"/>
    </xf>
    <xf numFmtId="0" fontId="62" fillId="0" borderId="0" xfId="0" applyNumberFormat="1" applyFont="1" applyFill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 horizontal="left" vertical="center" wrapText="1"/>
    </xf>
    <xf numFmtId="164" fontId="62" fillId="0" borderId="0" xfId="0" applyNumberFormat="1" applyFont="1" applyFill="1" applyAlignment="1">
      <alignment horizontal="right" vertical="center"/>
    </xf>
    <xf numFmtId="167" fontId="62" fillId="0" borderId="0" xfId="0" applyNumberFormat="1" applyFont="1" applyFill="1" applyAlignment="1">
      <alignment horizontal="right" vertical="center"/>
    </xf>
    <xf numFmtId="0" fontId="0" fillId="0" borderId="0" xfId="0" pivotButton="1"/>
    <xf numFmtId="168" fontId="0" fillId="0" borderId="0" xfId="0" applyNumberFormat="1"/>
    <xf numFmtId="168" fontId="28" fillId="0" borderId="0" xfId="0" applyNumberFormat="1" applyFont="1"/>
    <xf numFmtId="0" fontId="28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5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1 3" xfId="41" xr:uid="{00000000-0005-0000-0000-000025000000}"/>
    <cellStyle name="60% - Accent2 2" xfId="42" xr:uid="{00000000-0005-0000-0000-000026000000}"/>
    <cellStyle name="60% - Accent2 3" xfId="43" xr:uid="{00000000-0005-0000-0000-000027000000}"/>
    <cellStyle name="60% - Accent3 2" xfId="44" xr:uid="{00000000-0005-0000-0000-000028000000}"/>
    <cellStyle name="60% - Accent3 3" xfId="45" xr:uid="{00000000-0005-0000-0000-000029000000}"/>
    <cellStyle name="60% - Accent4 2" xfId="46" xr:uid="{00000000-0005-0000-0000-00002A000000}"/>
    <cellStyle name="60% - Accent4 3" xfId="47" xr:uid="{00000000-0005-0000-0000-00002B000000}"/>
    <cellStyle name="60% - Accent5 2" xfId="48" xr:uid="{00000000-0005-0000-0000-00002C000000}"/>
    <cellStyle name="60% - Accent5 3" xfId="49" xr:uid="{00000000-0005-0000-0000-00002D000000}"/>
    <cellStyle name="60% - Accent6 2" xfId="50" xr:uid="{00000000-0005-0000-0000-00002E000000}"/>
    <cellStyle name="60% - Accent6 3" xfId="51" xr:uid="{00000000-0005-0000-0000-00002F000000}"/>
    <cellStyle name="Accent1 2" xfId="52" xr:uid="{00000000-0005-0000-0000-000030000000}"/>
    <cellStyle name="Accent1 3" xfId="53" xr:uid="{00000000-0005-0000-0000-000031000000}"/>
    <cellStyle name="Accent2 2" xfId="54" xr:uid="{00000000-0005-0000-0000-000032000000}"/>
    <cellStyle name="Accent2 3" xfId="55" xr:uid="{00000000-0005-0000-0000-000033000000}"/>
    <cellStyle name="Accent3 2" xfId="56" xr:uid="{00000000-0005-0000-0000-000034000000}"/>
    <cellStyle name="Accent3 3" xfId="57" xr:uid="{00000000-0005-0000-0000-000035000000}"/>
    <cellStyle name="Accent4 2" xfId="58" xr:uid="{00000000-0005-0000-0000-000036000000}"/>
    <cellStyle name="Accent4 3" xfId="59" xr:uid="{00000000-0005-0000-0000-000037000000}"/>
    <cellStyle name="Accent5 2" xfId="60" xr:uid="{00000000-0005-0000-0000-000038000000}"/>
    <cellStyle name="Accent5 3" xfId="61" xr:uid="{00000000-0005-0000-0000-000039000000}"/>
    <cellStyle name="Accent6 2" xfId="62" xr:uid="{00000000-0005-0000-0000-00003A000000}"/>
    <cellStyle name="Accent6 3" xfId="63" xr:uid="{00000000-0005-0000-0000-00003B000000}"/>
    <cellStyle name="Bad 2" xfId="64" xr:uid="{00000000-0005-0000-0000-00003C000000}"/>
    <cellStyle name="Bad 3" xfId="65" xr:uid="{00000000-0005-0000-0000-00003D000000}"/>
    <cellStyle name="Calculation 2" xfId="66" xr:uid="{00000000-0005-0000-0000-00003E000000}"/>
    <cellStyle name="Calculation 3" xfId="67" xr:uid="{00000000-0005-0000-0000-00003F000000}"/>
    <cellStyle name="Check Cell 2" xfId="68" xr:uid="{00000000-0005-0000-0000-000040000000}"/>
    <cellStyle name="Check Cell 3" xfId="69" xr:uid="{00000000-0005-0000-0000-000041000000}"/>
    <cellStyle name="Currency 2" xfId="2" xr:uid="{00000000-0005-0000-0000-000042000000}"/>
    <cellStyle name="Currency 2 2" xfId="70" xr:uid="{00000000-0005-0000-0000-000043000000}"/>
    <cellStyle name="Explanatory Text 2" xfId="71" xr:uid="{00000000-0005-0000-0000-000044000000}"/>
    <cellStyle name="Explanatory Text 3" xfId="72" xr:uid="{00000000-0005-0000-0000-000045000000}"/>
    <cellStyle name="Good 2" xfId="73" xr:uid="{00000000-0005-0000-0000-000046000000}"/>
    <cellStyle name="Good 3" xfId="74" xr:uid="{00000000-0005-0000-0000-000047000000}"/>
    <cellStyle name="Heading 1 2" xfId="75" xr:uid="{00000000-0005-0000-0000-000048000000}"/>
    <cellStyle name="Heading 1 3" xfId="76" xr:uid="{00000000-0005-0000-0000-000049000000}"/>
    <cellStyle name="Heading 2 2" xfId="77" xr:uid="{00000000-0005-0000-0000-00004A000000}"/>
    <cellStyle name="Heading 2 3" xfId="78" xr:uid="{00000000-0005-0000-0000-00004B000000}"/>
    <cellStyle name="Heading 3 2" xfId="79" xr:uid="{00000000-0005-0000-0000-00004C000000}"/>
    <cellStyle name="Heading 3 3" xfId="80" xr:uid="{00000000-0005-0000-0000-00004D000000}"/>
    <cellStyle name="Heading 4 2" xfId="81" xr:uid="{00000000-0005-0000-0000-00004E000000}"/>
    <cellStyle name="Heading 4 3" xfId="82" xr:uid="{00000000-0005-0000-0000-00004F000000}"/>
    <cellStyle name="Input 2" xfId="83" xr:uid="{00000000-0005-0000-0000-000051000000}"/>
    <cellStyle name="Input 3" xfId="84" xr:uid="{00000000-0005-0000-0000-000052000000}"/>
    <cellStyle name="Linked Cell 2" xfId="85" xr:uid="{00000000-0005-0000-0000-000053000000}"/>
    <cellStyle name="Linked Cell 3" xfId="86" xr:uid="{00000000-0005-0000-0000-000054000000}"/>
    <cellStyle name="Neutral 2" xfId="87" xr:uid="{00000000-0005-0000-0000-000055000000}"/>
    <cellStyle name="Neutral 3" xfId="88" xr:uid="{00000000-0005-0000-0000-000056000000}"/>
    <cellStyle name="Normal" xfId="0" builtinId="0"/>
    <cellStyle name="Normal 2" xfId="1" xr:uid="{00000000-0005-0000-0000-000058000000}"/>
    <cellStyle name="Normal 2 2" xfId="3" xr:uid="{00000000-0005-0000-0000-000059000000}"/>
    <cellStyle name="Normal 2 3" xfId="89" xr:uid="{00000000-0005-0000-0000-00005A000000}"/>
    <cellStyle name="Normal 3" xfId="90" xr:uid="{00000000-0005-0000-0000-00005B000000}"/>
    <cellStyle name="Normal 3 2" xfId="91" xr:uid="{00000000-0005-0000-0000-00005C000000}"/>
    <cellStyle name="Normal 4" xfId="92" xr:uid="{00000000-0005-0000-0000-00005D000000}"/>
    <cellStyle name="Normal 6" xfId="104" xr:uid="{00000000-0005-0000-0000-00005E000000}"/>
    <cellStyle name="Note 2" xfId="93" xr:uid="{00000000-0005-0000-0000-00005F000000}"/>
    <cellStyle name="Note 2 2" xfId="94" xr:uid="{00000000-0005-0000-0000-000060000000}"/>
    <cellStyle name="Note 3" xfId="95" xr:uid="{00000000-0005-0000-0000-000061000000}"/>
    <cellStyle name="Output 2" xfId="96" xr:uid="{00000000-0005-0000-0000-000062000000}"/>
    <cellStyle name="Output 3" xfId="97" xr:uid="{00000000-0005-0000-0000-000063000000}"/>
    <cellStyle name="Title 2" xfId="98" xr:uid="{00000000-0005-0000-0000-000064000000}"/>
    <cellStyle name="Title 3" xfId="99" xr:uid="{00000000-0005-0000-0000-000065000000}"/>
    <cellStyle name="Total 2" xfId="100" xr:uid="{00000000-0005-0000-0000-000066000000}"/>
    <cellStyle name="Total 3" xfId="101" xr:uid="{00000000-0005-0000-0000-000067000000}"/>
    <cellStyle name="Warning Text 2" xfId="102" xr:uid="{00000000-0005-0000-0000-000068000000}"/>
    <cellStyle name="Warning Text 3" xfId="103" xr:uid="{00000000-0005-0000-0000-000069000000}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numFmt numFmtId="168" formatCode="&quot;$&quot;#,##0.0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 Brubeck" refreshedDate="43875.185355439811" createdVersion="6" refreshedVersion="6" minRefreshableVersion="3" recordCount="392" xr:uid="{469701CD-D1A6-484A-93DA-B073BE9BA7EC}">
  <cacheSource type="worksheet">
    <worksheetSource ref="B2:L394" sheet="Attach A - States"/>
  </cacheSource>
  <cacheFields count="11">
    <cacheField name="#" numFmtId="0">
      <sharedItems containsString="0" containsBlank="1" containsNumber="1" containsInteger="1" minValue="1" maxValue="370"/>
    </cacheField>
    <cacheField name="State" numFmtId="0">
      <sharedItems count="8">
        <s v="IL"/>
        <s v="NY"/>
        <s v="CA"/>
        <s v="MA"/>
        <s v="MN"/>
        <s v="CT"/>
        <s v="DC"/>
        <s v="PA"/>
      </sharedItems>
    </cacheField>
    <cacheField name="County" numFmtId="0">
      <sharedItems/>
    </cacheField>
    <cacheField name="State Contract #" numFmtId="49">
      <sharedItems containsBlank="1" containsMixedTypes="1" containsNumber="1" containsInteger="1" minValue="60477" maxValue="98859"/>
    </cacheField>
    <cacheField name="Description" numFmtId="0">
      <sharedItems containsBlank="1"/>
    </cacheField>
    <cacheField name="Cost (M) est." numFmtId="164">
      <sharedItems containsString="0" containsBlank="1" containsNumber="1" minValue="0.4" maxValue="1000"/>
    </cacheField>
    <cacheField name="Approved**" numFmtId="165">
      <sharedItems containsNonDate="0" containsDate="1" containsString="0" containsBlank="1" minDate="2009-10-16T00:00:00" maxDate="2020-01-01T00:00:00"/>
    </cacheField>
    <cacheField name="Advertise" numFmtId="165">
      <sharedItems containsNonDate="0" containsDate="1" containsString="0" containsBlank="1" minDate="2009-10-02T00:00:00" maxDate="2015-01-31T00:00:00"/>
    </cacheField>
    <cacheField name="Letting" numFmtId="165">
      <sharedItems containsNonDate="0" containsDate="1" containsString="0" containsBlank="1" minDate="2009-11-06T00:00:00" maxDate="2015-03-07T00:00:00"/>
    </cacheField>
    <cacheField name="Award" numFmtId="165">
      <sharedItems containsNonDate="0" containsDate="1" containsString="0" containsBlank="1" minDate="2009-12-21T00:00:00" maxDate="2015-04-24T00:00:00"/>
    </cacheField>
    <cacheField name="Award Cost (M)" numFmtId="0">
      <sharedItems containsBlank="1" containsMixedTypes="1" containsNumber="1" minValue="0.3" maxValue="31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2">
  <r>
    <m/>
    <x v="0"/>
    <s v="Bureau"/>
    <n v="66908"/>
    <s v="Resurface 7.5 miles of I-80"/>
    <n v="30.4"/>
    <d v="2009-10-16T00:00:00"/>
    <d v="2009-10-02T00:00:00"/>
    <d v="2009-11-06T00:00:00"/>
    <d v="2009-12-21T00:00:00"/>
    <n v="22.2"/>
  </r>
  <r>
    <m/>
    <x v="0"/>
    <s v="Madison"/>
    <n v="76323"/>
    <s v="Reconstruct 3.5 miles IL-255 new alignment"/>
    <n v="22"/>
    <d v="2010-01-27T00:00:00"/>
    <d v="2010-01-29T00:00:00"/>
    <d v="2010-03-05T00:00:00"/>
    <d v="2010-04-22T00:00:00"/>
    <n v="21.9"/>
  </r>
  <r>
    <m/>
    <x v="0"/>
    <s v="Madison"/>
    <n v="76830"/>
    <s v="Widen and resurface IL-159 "/>
    <n v="8.9"/>
    <d v="2010-02-03T00:00:00"/>
    <d v="2010-05-07T00:00:00"/>
    <d v="2010-06-11T00:00:00"/>
    <d v="2010-07-20T00:00:00"/>
    <n v="9.4"/>
  </r>
  <r>
    <m/>
    <x v="0"/>
    <s v="St. Clair"/>
    <s v="76D61"/>
    <s v="Construct I-70 Mississippi River Bridge "/>
    <n v="60"/>
    <d v="2010-03-17T00:00:00"/>
    <d v="2010-04-09T00:00:00"/>
    <d v="2010-05-14T00:00:00"/>
    <d v="2010-06-25T00:00:00"/>
    <n v="46.3"/>
  </r>
  <r>
    <m/>
    <x v="1"/>
    <s v="Westchester"/>
    <s v="D261390"/>
    <s v="Construct 5 bridges on I-287 @ Exit 8"/>
    <n v="54"/>
    <d v="2010-03-25T00:00:00"/>
    <m/>
    <d v="2010-03-31T00:00:00"/>
    <d v="2010-07-21T00:00:00"/>
    <n v="53"/>
  </r>
  <r>
    <m/>
    <x v="0"/>
    <s v="Madison"/>
    <n v="76311"/>
    <s v="Construct 3.2 miles of US-67/IL-267"/>
    <n v="23"/>
    <d v="2010-05-06T00:00:00"/>
    <d v="2010-05-07T00:00:00"/>
    <d v="2010-06-11T00:00:00"/>
    <d v="2010-08-20T00:00:00"/>
    <n v="21.4"/>
  </r>
  <r>
    <m/>
    <x v="0"/>
    <s v="Madison "/>
    <n v="76318"/>
    <s v="Construct 2.0 miles of US-67 "/>
    <n v="27"/>
    <d v="2010-05-06T00:00:00"/>
    <d v="2010-06-25T00:00:00"/>
    <d v="2010-07-30T00:00:00"/>
    <d v="2010-10-01T00:00:00"/>
    <n v="20.399999999999999"/>
  </r>
  <r>
    <n v="1"/>
    <x v="0"/>
    <s v="St. Clair"/>
    <s v="76C44"/>
    <s v="Construct I-70 Mississippi River Bridge "/>
    <n v="42"/>
    <d v="2010-05-26T00:00:00"/>
    <d v="2010-06-25T00:00:00"/>
    <d v="2010-07-30T00:00:00"/>
    <d v="2010-09-13T00:00:00"/>
    <n v="28.6"/>
  </r>
  <r>
    <n v="2"/>
    <x v="0"/>
    <s v="Grundy"/>
    <n v="66408"/>
    <s v="Reconstruct I-80/Brisbane Road interchange "/>
    <n v="20"/>
    <d v="2010-07-29T00:00:00"/>
    <d v="2010-08-13T00:00:00"/>
    <d v="2010-09-17T00:00:00"/>
    <d v="2010-10-26T00:00:00"/>
    <n v="18.899999999999999"/>
  </r>
  <r>
    <n v="3"/>
    <x v="0"/>
    <s v="Madison"/>
    <s v="76C93"/>
    <s v="Resurface 11.3 miles of I-55 "/>
    <n v="30"/>
    <d v="2010-07-29T00:00:00"/>
    <d v="2010-08-13T00:00:00"/>
    <d v="2010-09-17T00:00:00"/>
    <d v="2010-10-06T00:00:00"/>
    <n v="42.3"/>
  </r>
  <r>
    <n v="4"/>
    <x v="0"/>
    <s v="Rock Island"/>
    <n v="64815"/>
    <s v="Reconstruct I-280 "/>
    <n v="23.1"/>
    <d v="2010-09-21T00:00:00"/>
    <d v="2010-12-10T00:00:00"/>
    <d v="2011-02-21T00:00:00"/>
    <d v="2011-02-15T00:00:00"/>
    <n v="22.4"/>
  </r>
  <r>
    <n v="5"/>
    <x v="0"/>
    <s v="St. Clair"/>
    <n v="76882"/>
    <s v="Rehab IL-3 Union Pacific RR &amp; Prairie DuPont Canal Bridge"/>
    <n v="20"/>
    <d v="2010-09-21T00:00:00"/>
    <d v="2011-03-25T00:00:00"/>
    <d v="2011-04-29T00:00:00"/>
    <d v="2011-06-10T00:00:00"/>
    <s v=" 14.5"/>
  </r>
  <r>
    <n v="6"/>
    <x v="0"/>
    <s v="Jefferson "/>
    <n v="78172"/>
    <s v="Reconstruct 4.16 m of I-57/64 @ Mt Vernon"/>
    <n v="29.3"/>
    <d v="2011-03-17T00:00:00"/>
    <d v="2011-03-25T00:00:00"/>
    <d v="2011-04-29T00:00:00"/>
    <d v="2011-05-10T00:00:00"/>
    <n v="30.6"/>
  </r>
  <r>
    <n v="7"/>
    <x v="1"/>
    <s v="Orange"/>
    <s v="D261655"/>
    <s v="Reconstruct/replace bridge on Rt 17/Exit 122"/>
    <n v="72.3"/>
    <d v="2011-03-31T00:00:00"/>
    <m/>
    <d v="2011-03-24T00:00:00"/>
    <m/>
    <m/>
  </r>
  <r>
    <n v="7"/>
    <x v="0"/>
    <s v="Cook"/>
    <n v="60999"/>
    <s v="Rehab I-55 (Stevenson Expressway) bridge "/>
    <n v="40.6"/>
    <d v="2011-05-16T00:00:00"/>
    <d v="2011-05-13T00:00:00"/>
    <d v="2011-06-17T00:00:00"/>
    <d v="2011-08-25T00:00:00"/>
    <n v="37.700000000000003"/>
  </r>
  <r>
    <n v="8"/>
    <x v="0"/>
    <s v="Effingham "/>
    <n v="74299"/>
    <s v="Reconstruct 2.8 miles I-57/I-70"/>
    <n v="35"/>
    <d v="2011-05-16T00:00:00"/>
    <d v="2011-05-13T00:00:00"/>
    <d v="2011-08-01T00:00:00"/>
    <d v="2012-02-10T00:00:00"/>
    <n v="41.5"/>
  </r>
  <r>
    <n v="9"/>
    <x v="0"/>
    <s v="Madison "/>
    <s v="76A91"/>
    <s v="Replace I-270 bridge "/>
    <n v="100"/>
    <d v="2011-05-16T00:00:00"/>
    <d v="2011-05-13T00:00:00"/>
    <d v="2011-06-17T00:00:00"/>
    <d v="2011-07-19T00:00:00"/>
    <n v="104"/>
  </r>
  <r>
    <n v="10"/>
    <x v="0"/>
    <s v="Dupage"/>
    <n v="60477"/>
    <s v="Reconstruct IL-53 "/>
    <n v="44.9"/>
    <d v="2011-06-14T00:00:00"/>
    <d v="2011-05-13T00:00:00"/>
    <d v="2011-06-17T00:00:00"/>
    <d v="2011-08-08T00:00:00"/>
    <n v="45.5"/>
  </r>
  <r>
    <n v="11"/>
    <x v="0"/>
    <s v="Winnebago"/>
    <n v="64813"/>
    <s v="Reconstruct IL-2 "/>
    <n v="30"/>
    <d v="2011-06-14T00:00:00"/>
    <d v="2011-05-13T00:00:00"/>
    <d v="2011-06-17T00:00:00"/>
    <d v="2011-09-12T00:00:00"/>
    <n v="20.9"/>
  </r>
  <r>
    <n v="12"/>
    <x v="0"/>
    <s v="Morgan  "/>
    <n v="72667"/>
    <s v="Reconstruct US-67"/>
    <n v="51.5"/>
    <d v="2011-06-14T00:00:00"/>
    <d v="2011-05-13T00:00:00"/>
    <d v="2011-06-17T00:00:00"/>
    <d v="2011-07-26T00:00:00"/>
    <n v="39.6"/>
  </r>
  <r>
    <n v="13"/>
    <x v="1"/>
    <s v="Westchester"/>
    <s v="8110.13"/>
    <s v="Replace Crane Road Bridges over Bronx River &amp; Metro North RR in Greenburgh &amp; Scarsdale"/>
    <n v="46"/>
    <d v="2011-09-26T00:00:00"/>
    <m/>
    <d v="2011-10-17T00:00:00"/>
    <m/>
    <n v="47"/>
  </r>
  <r>
    <n v="14"/>
    <x v="0"/>
    <s v="Kendall"/>
    <n v="66671"/>
    <s v="Reconstruct IL-47 "/>
    <n v="45"/>
    <d v="2011-10-06T00:00:00"/>
    <d v="2011-10-14T00:00:00"/>
    <d v="2011-11-18T00:00:00"/>
    <d v="2012-01-10T00:00:00"/>
    <n v="29.4"/>
  </r>
  <r>
    <n v="15"/>
    <x v="0"/>
    <s v="Bureau"/>
    <s v="66686"/>
    <s v="Reconstruct I-80 "/>
    <n v="17.8"/>
    <d v="2011-10-06T00:00:00"/>
    <d v="2011-10-14T00:00:00"/>
    <d v="2011-11-18T00:00:00"/>
    <d v="2012-01-26T00:00:00"/>
    <n v="18.8"/>
  </r>
  <r>
    <n v="16"/>
    <x v="0"/>
    <s v="Whiteside "/>
    <s v="64B80"/>
    <s v="Replace IL-40 Bridge "/>
    <n v="21.5"/>
    <d v="2011-10-19T00:00:00"/>
    <d v="2011-10-14T00:00:00"/>
    <d v="2011-11-18T00:00:00"/>
    <d v="2011-12-15T00:00:00"/>
    <n v="27"/>
  </r>
  <r>
    <n v="17"/>
    <x v="0"/>
    <s v="Henderson "/>
    <n v="68083"/>
    <s v="Reconstruct IL-94 "/>
    <n v="2.6"/>
    <d v="2011-11-01T00:00:00"/>
    <d v="2011-10-14T00:00:00"/>
    <d v="2011-11-18T00:00:00"/>
    <d v="2011-12-13T00:00:00"/>
    <n v="2.5"/>
  </r>
  <r>
    <n v="18"/>
    <x v="0"/>
    <s v="Henderson"/>
    <n v="68298"/>
    <s v="Replace Carman Rd Bridge over Honey Creek"/>
    <n v="2.1"/>
    <d v="2011-11-01T00:00:00"/>
    <d v="2011-10-14T00:00:00"/>
    <d v="2011-11-18T00:00:00"/>
    <d v="2011-12-13T00:00:00"/>
    <n v="2.1"/>
  </r>
  <r>
    <n v="19"/>
    <x v="0"/>
    <s v="McDonough"/>
    <s v="68A40"/>
    <s v="Construct US-136  bridge over IL-336"/>
    <n v="6"/>
    <d v="2011-11-01T00:00:00"/>
    <d v="2012-03-23T00:00:00"/>
    <d v="2012-04-27T00:00:00"/>
    <d v="2012-05-25T00:00:00"/>
    <n v="4.5"/>
  </r>
  <r>
    <n v="20"/>
    <x v="0"/>
    <s v="Tazwell "/>
    <n v="68370"/>
    <s v="Reconstruct IL-8 "/>
    <n v="19.100000000000001"/>
    <d v="2011-11-15T00:00:00"/>
    <d v="2012-02-03T00:00:00"/>
    <d v="2012-03-09T00:00:00"/>
    <d v="2012-04-03T00:00:00"/>
    <n v="10.199999999999999"/>
  </r>
  <r>
    <n v="21"/>
    <x v="0"/>
    <s v="DuPage/Kane"/>
    <n v="62410"/>
    <s v="IL-64 new lane (3.55 miles), bridge rehab "/>
    <n v="37.4"/>
    <d v="2011-11-22T00:00:00"/>
    <d v="2011-12-09T00:00:00"/>
    <d v="2012-01-20T00:00:00"/>
    <d v="2012-03-19T00:00:00"/>
    <n v="39.6"/>
  </r>
  <r>
    <n v="22"/>
    <x v="0"/>
    <s v="Williamson "/>
    <n v="78182"/>
    <s v="Reconstruct I-57/IL-13 interchange "/>
    <n v="45"/>
    <d v="2011-11-22T00:00:00"/>
    <d v="2011-12-09T00:00:00"/>
    <d v="2012-01-20T00:00:00"/>
    <d v="2012-02-10T00:00:00"/>
    <n v="40.5"/>
  </r>
  <r>
    <n v="23"/>
    <x v="0"/>
    <s v="Kane &amp; DuPage"/>
    <s v="60I22"/>
    <s v="Reconstruct IL-38"/>
    <n v="32.9"/>
    <d v="2011-11-22T00:00:00"/>
    <d v="2012-06-29T00:00:00"/>
    <d v="2012-08-03T00:00:00"/>
    <d v="2012-10-10T00:00:00"/>
    <n v="25.8"/>
  </r>
  <r>
    <n v="24"/>
    <x v="0"/>
    <s v="Winnebago "/>
    <s v="64C29"/>
    <s v="Reconstruct I-90 "/>
    <n v="48.2"/>
    <d v="2011-11-22T00:00:00"/>
    <d v="2011-12-09T00:00:00"/>
    <d v="2012-01-20T00:00:00"/>
    <d v="2012-03-07T00:00:00"/>
    <n v="33.799999999999997"/>
  </r>
  <r>
    <n v="25"/>
    <x v="0"/>
    <s v="Lake "/>
    <n v="62187"/>
    <s v="Reconstruction of IL-176 "/>
    <n v="4.4000000000000004"/>
    <d v="2011-11-28T00:00:00"/>
    <d v="2012-02-03T00:00:00"/>
    <d v="2012-03-09T00:00:00"/>
    <d v="2012-04-16T00:00:00"/>
    <n v="3.7"/>
  </r>
  <r>
    <n v="26"/>
    <x v="0"/>
    <s v="Kendall "/>
    <n v="66985"/>
    <s v="Reconstruct US-34 "/>
    <n v="15.5"/>
    <d v="2011-11-28T00:00:00"/>
    <d v="2011-12-09T00:00:00"/>
    <d v="2012-01-20T00:00:00"/>
    <d v="2012-04-09T00:00:00"/>
    <n v="15.2"/>
  </r>
  <r>
    <n v="27"/>
    <x v="0"/>
    <s v="Shelby "/>
    <n v="74467"/>
    <s v="Rehab I-57 Effingham-Shelby County Line to US-45 (8.7 miles)"/>
    <n v="14"/>
    <d v="2011-11-28T00:00:00"/>
    <d v="2011-12-09T00:00:00"/>
    <d v="2012-01-20T00:00:00"/>
    <d v="2012-02-09T00:00:00"/>
    <n v="11"/>
  </r>
  <r>
    <n v="28"/>
    <x v="0"/>
    <s v="Jackson "/>
    <n v="78049"/>
    <s v="Reconstruct IL-4"/>
    <n v="3.4"/>
    <d v="2011-11-28T00:00:00"/>
    <d v="2011-12-09T00:00:00"/>
    <d v="2012-01-20T00:00:00"/>
    <d v="2012-02-06T00:00:00"/>
    <n v="4.2"/>
  </r>
  <r>
    <n v="29"/>
    <x v="0"/>
    <s v="Cook "/>
    <s v="60M79"/>
    <s v="Reconstruction of I-90 "/>
    <n v="3.4"/>
    <d v="2011-11-28T00:00:00"/>
    <d v="2011-12-09T00:00:00"/>
    <d v="2012-01-20T00:00:00"/>
    <d v="2012-03-20T00:00:00"/>
    <n v="3.9"/>
  </r>
  <r>
    <n v="30"/>
    <x v="0"/>
    <s v="Cass "/>
    <s v="72B55"/>
    <s v="Reconstruct IL-78 "/>
    <n v="2.9"/>
    <d v="2011-11-28T00:00:00"/>
    <d v="2011-12-09T00:00:00"/>
    <d v="2012-01-20T00:00:00"/>
    <d v="2012-02-09T00:00:00"/>
    <n v="2.7"/>
  </r>
  <r>
    <n v="31"/>
    <x v="0"/>
    <s v="Sangamon "/>
    <s v="72F01"/>
    <s v="Reconstruct I-72 "/>
    <n v="2.7"/>
    <d v="2011-11-28T00:00:00"/>
    <d v="2011-12-09T00:00:00"/>
    <d v="2012-01-20T00:00:00"/>
    <d v="2012-02-09T00:00:00"/>
    <n v="2"/>
  </r>
  <r>
    <n v="32"/>
    <x v="0"/>
    <s v="Wayne "/>
    <n v="74216"/>
    <s v="Reconstruct IL-15 bridge "/>
    <n v="3.9"/>
    <d v="2011-12-01T00:00:00"/>
    <d v="2011-12-09T00:00:00"/>
    <d v="2012-01-20T00:00:00"/>
    <d v="2012-02-09T00:00:00"/>
    <n v="2.7"/>
  </r>
  <r>
    <n v="33"/>
    <x v="0"/>
    <s v="St. Clair "/>
    <n v="76884"/>
    <s v="Replace IL-15 bridge "/>
    <n v="18.899999999999999"/>
    <d v="2011-12-01T00:00:00"/>
    <d v="2011-12-09T00:00:00"/>
    <d v="2012-01-20T00:00:00"/>
    <d v="2012-04-27T00:00:00"/>
    <n v="14.4"/>
  </r>
  <r>
    <n v="34"/>
    <x v="0"/>
    <s v="Jasper "/>
    <n v="94437"/>
    <s v="Reconstruct IL-33 "/>
    <n v="15"/>
    <d v="2011-12-01T00:00:00"/>
    <d v="2012-02-03T00:00:00"/>
    <d v="2012-03-09T00:00:00"/>
    <d v="2012-04-03T00:00:00"/>
    <n v="14.9"/>
  </r>
  <r>
    <n v="35"/>
    <x v="0"/>
    <s v="St. Clair "/>
    <n v="76415"/>
    <s v="Resurface/Rehab I-64 "/>
    <n v="12"/>
    <d v="2011-12-07T00:00:00"/>
    <d v="2011-12-09T00:00:00"/>
    <d v="2012-01-20T00:00:00"/>
    <d v="2012-02-10T00:00:00"/>
    <n v="13"/>
  </r>
  <r>
    <n v="36"/>
    <x v="0"/>
    <s v="Madison "/>
    <s v="76B80"/>
    <s v="Rehab 4.3 miles IL-140/IL-111 "/>
    <n v="5.3"/>
    <d v="2011-12-07T00:00:00"/>
    <d v="2011-12-09T00:00:00"/>
    <d v="2012-01-20T00:00:00"/>
    <d v="2012-02-06T00:00:00"/>
    <n v="5.4"/>
  </r>
  <r>
    <n v="37"/>
    <x v="0"/>
    <s v="Cook "/>
    <n v="62377"/>
    <s v="Reconstruct IL-31 &amp; IL-176 "/>
    <n v="2.5"/>
    <d v="2012-01-25T00:00:00"/>
    <d v="2012-02-03T00:00:00"/>
    <d v="2012-03-09T00:00:00"/>
    <d v="2012-05-10T00:00:00"/>
    <n v="2.8"/>
  </r>
  <r>
    <n v="38"/>
    <x v="0"/>
    <s v="McHenry  "/>
    <n v="62537"/>
    <s v="Reconstruct IL-31 &amp; IL-176 "/>
    <n v="12.1"/>
    <d v="2012-01-25T00:00:00"/>
    <d v="2012-03-23T00:00:00"/>
    <d v="2012-04-27T00:00:00"/>
    <d v="2012-06-13T00:00:00"/>
    <n v="10.199999999999999"/>
  </r>
  <r>
    <n v="39"/>
    <x v="0"/>
    <s v="McDonough"/>
    <n v="68691"/>
    <s v="US-67 bridge reconstruction"/>
    <n v="2.7"/>
    <d v="2012-01-25T00:00:00"/>
    <d v="2012-02-03T00:00:00"/>
    <d v="2012-03-09T00:00:00"/>
    <d v="2012-04-02T00:00:00"/>
    <n v="4"/>
  </r>
  <r>
    <n v="40"/>
    <x v="0"/>
    <s v="Tazwell "/>
    <n v="68914"/>
    <s v="Reconstruct I-155 "/>
    <n v="17"/>
    <d v="2012-01-25T00:00:00"/>
    <d v="2012-02-03T00:00:00"/>
    <d v="2012-03-09T00:00:00"/>
    <d v="2012-03-20T00:00:00"/>
    <n v="18.7"/>
  </r>
  <r>
    <n v="41"/>
    <x v="0"/>
    <s v="Cumberland "/>
    <n v="74252"/>
    <s v="Resurface 13 miles IL-121 "/>
    <n v="5.8"/>
    <d v="2012-01-25T00:00:00"/>
    <d v="2012-03-23T00:00:00"/>
    <d v="2012-04-27T00:00:00"/>
    <d v="2012-05-24T00:00:00"/>
    <n v="4.5999999999999996"/>
  </r>
  <r>
    <n v="42"/>
    <x v="0"/>
    <s v="Williamson "/>
    <s v="78216"/>
    <s v="Improve IL-13/Greenbriar Road intersection"/>
    <n v="4.2"/>
    <d v="2012-01-25T00:00:00"/>
    <d v="2012-02-03T00:00:00"/>
    <d v="2012-03-09T00:00:00"/>
    <d v="2012-04-03T00:00:00"/>
    <n v="3.7"/>
  </r>
  <r>
    <n v="43"/>
    <x v="0"/>
    <s v="Williamson "/>
    <n v="98859"/>
    <s v="Reconstruct IL-13 over BNSF Railway "/>
    <n v="41"/>
    <d v="2012-01-25T00:00:00"/>
    <d v="2012-02-03T00:00:00"/>
    <d v="2012-03-09T00:00:00"/>
    <d v="2012-04-03T00:00:00"/>
    <n v="19.7"/>
  </r>
  <r>
    <n v="44"/>
    <x v="0"/>
    <s v="Kane "/>
    <s v="60H45"/>
    <s v="Reconstruct US-20 @ McLean Blvd"/>
    <n v="40"/>
    <d v="2012-01-25T00:00:00"/>
    <d v="2012-03-23T00:00:00"/>
    <d v="2012-04-27T00:00:00"/>
    <d v="2012-06-12T00:00:00"/>
    <n v="34.700000000000003"/>
  </r>
  <r>
    <n v="45"/>
    <x v="0"/>
    <s v="Jo Daviess "/>
    <s v="64C94"/>
    <s v="Reconstruct US-20 "/>
    <n v="7"/>
    <d v="2012-01-25T00:00:00"/>
    <d v="2012-02-03T00:00:00"/>
    <d v="2012-03-09T00:00:00"/>
    <d v="2012-04-02T00:00:00"/>
    <n v="6.8"/>
  </r>
  <r>
    <n v="46"/>
    <x v="0"/>
    <s v="LaSalle"/>
    <s v="66A48"/>
    <s v="Resurface of I-80 from 0.5 mile east of IL-178 to Fox River Bridge (12.1 miles)"/>
    <n v="21.7"/>
    <d v="2012-01-25T00:00:00"/>
    <d v="2012-02-03T00:00:00"/>
    <d v="2012-03-09T00:00:00"/>
    <d v="2012-04-23T00:00:00"/>
    <n v="20.3"/>
  </r>
  <r>
    <n v="47"/>
    <x v="0"/>
    <s v="Winnebago "/>
    <n v="64515"/>
    <s v="Reconstruct IL-2 "/>
    <n v="13.5"/>
    <d v="2012-02-29T00:00:00"/>
    <d v="2012-05-11T00:00:00"/>
    <d v="2012-06-15T00:00:00"/>
    <d v="2012-08-21T00:00:00"/>
    <n v="13.4"/>
  </r>
  <r>
    <n v="48"/>
    <x v="0"/>
    <s v="Henry "/>
    <s v="64G09"/>
    <s v="Improve IL-17 and US-34 "/>
    <n v="4.9000000000000004"/>
    <d v="2012-02-29T00:00:00"/>
    <d v="2012-03-23T00:00:00"/>
    <d v="2012-04-27T00:00:00"/>
    <d v="2012-05-17T00:00:00"/>
    <n v="4.4000000000000004"/>
  </r>
  <r>
    <n v="49"/>
    <x v="0"/>
    <s v="Winnebago "/>
    <s v="64H72"/>
    <s v="Rehab I-39 bridge over Kishwaukee River "/>
    <n v="2.8"/>
    <d v="2012-02-29T00:00:00"/>
    <d v="2012-03-23T00:00:00"/>
    <d v="2012-04-27T00:00:00"/>
    <d v="2012-05-17T00:00:00"/>
    <n v="2.6"/>
  </r>
  <r>
    <n v="50"/>
    <x v="0"/>
    <s v="Edwards "/>
    <n v="74247"/>
    <s v="Resurface 13 miles of IL-130 "/>
    <n v="5.0999999999999996"/>
    <d v="2012-04-26T00:00:00"/>
    <d v="2012-05-11T00:00:00"/>
    <d v="2012-06-15T00:00:00"/>
    <d v="2012-07-13T00:00:00"/>
    <n v="5.7"/>
  </r>
  <r>
    <n v="51"/>
    <x v="0"/>
    <s v="Fulton "/>
    <n v="88795"/>
    <s v="Reconstruct US-24 "/>
    <n v="6.4"/>
    <d v="2012-04-26T00:00:00"/>
    <d v="2012-05-11T00:00:00"/>
    <d v="2012-06-15T00:00:00"/>
    <d v="2012-07-19T00:00:00"/>
    <n v="8"/>
  </r>
  <r>
    <n v="52"/>
    <x v="0"/>
    <s v="DuPage "/>
    <s v="60P41"/>
    <s v="Replace pump station/IL-59 Improvements"/>
    <n v="4"/>
    <d v="2012-04-26T00:00:00"/>
    <d v="2012-05-11T00:00:00"/>
    <d v="2012-06-15T00:00:00"/>
    <d v="2012-08-02T00:00:00"/>
    <n v="6.6"/>
  </r>
  <r>
    <n v="53"/>
    <x v="0"/>
    <s v="Will "/>
    <s v="60T40"/>
    <s v="Reconstruction of I-57 "/>
    <n v="5.2"/>
    <d v="2012-04-26T00:00:00"/>
    <d v="2012-05-11T00:00:00"/>
    <d v="2012-06-15T00:00:00"/>
    <d v="2012-07-13T00:00:00"/>
    <n v="4.2"/>
  </r>
  <r>
    <n v="54"/>
    <x v="0"/>
    <s v="Peoria "/>
    <s v="68A30"/>
    <s v="Reconstruction of IL-6 "/>
    <n v="2.1"/>
    <d v="2012-04-26T00:00:00"/>
    <d v="2012-05-11T00:00:00"/>
    <d v="2012-06-15T00:00:00"/>
    <d v="2012-07-30T00:00:00"/>
    <n v="2"/>
  </r>
  <r>
    <n v="55"/>
    <x v="0"/>
    <s v="St. Clair "/>
    <s v="76D06"/>
    <s v="Reconstruct intersection at IL-15/158"/>
    <n v="5.5"/>
    <d v="2012-04-26T00:00:00"/>
    <d v="2012-05-11T00:00:00"/>
    <d v="2012-06-15T00:00:00"/>
    <d v="2012-07-30T00:00:00"/>
    <n v="4.7"/>
  </r>
  <r>
    <n v="56"/>
    <x v="0"/>
    <s v="Marion "/>
    <s v="76F90"/>
    <s v="Resurface 18.7 miles of I-57 "/>
    <n v="17.100000000000001"/>
    <d v="2012-04-26T00:00:00"/>
    <d v="2012-05-11T00:00:00"/>
    <d v="2012-06-15T00:00:00"/>
    <d v="2012-07-20T00:00:00"/>
    <n v="15.4"/>
  </r>
  <r>
    <n v="57"/>
    <x v="0"/>
    <s v="Christian &amp; Sangamon "/>
    <n v="72829"/>
    <s v="Reconstruction of IL-29 "/>
    <n v="50"/>
    <d v="2012-04-30T00:00:00"/>
    <d v="2012-05-11T00:00:00"/>
    <d v="2012-06-15T00:00:00"/>
    <d v="2012-07-30T00:00:00"/>
    <n v="41.7"/>
  </r>
  <r>
    <n v="58"/>
    <x v="0"/>
    <s v="Christian"/>
    <s v="72E12"/>
    <s v="IL-104 Bridge &amp; Lane Rehab - Pawnee to Auburn"/>
    <n v="3.4"/>
    <d v="2012-04-30T00:00:00"/>
    <d v="2012-05-11T00:00:00"/>
    <d v="2012-06-15T00:00:00"/>
    <d v="2012-07-13T00:00:00"/>
    <n v="3"/>
  </r>
  <r>
    <n v="59"/>
    <x v="0"/>
    <s v="Henry,Rock Island,Whiteside"/>
    <s v="64H77"/>
    <s v="I-74, I-80, I-88 &amp; I-280 safety improvements"/>
    <n v="4.9000000000000004"/>
    <d v="2012-04-30T00:00:00"/>
    <d v="2012-05-11T00:00:00"/>
    <d v="2012-06-15T00:00:00"/>
    <d v="2012-07-18T00:00:00"/>
    <n v="2"/>
  </r>
  <r>
    <n v="60"/>
    <x v="0"/>
    <s v="Saline "/>
    <n v="78290"/>
    <s v="Resurface 2.84 miles of IL-34 "/>
    <n v="3"/>
    <d v="2012-05-01T00:00:00"/>
    <d v="2012-03-23T00:00:00"/>
    <d v="2012-06-15T00:00:00"/>
    <d v="2012-06-27T00:00:00"/>
    <n v="2.5"/>
  </r>
  <r>
    <n v="61"/>
    <x v="2"/>
    <s v="Los Angeles"/>
    <s v="HD-7961"/>
    <s v="Reconstruct Gerald Desmond Bridge (Ocean Blvd) in Port of Long Beach D-B"/>
    <n v="1000"/>
    <d v="2012-06-19T00:00:00"/>
    <m/>
    <m/>
    <m/>
    <m/>
  </r>
  <r>
    <n v="62"/>
    <x v="3"/>
    <s v="Suffolk &amp; Middlesex"/>
    <n v="72699"/>
    <s v="Longfellow Bridge Rehab D-B project"/>
    <n v="260"/>
    <d v="2012-06-21T00:00:00"/>
    <d v="2012-08-28T00:00:00"/>
    <d v="2013-01-30T00:00:00"/>
    <d v="2013-02-27T00:00:00"/>
    <n v="255.5"/>
  </r>
  <r>
    <n v="63"/>
    <x v="0"/>
    <s v="Kendall"/>
    <s v="60I32"/>
    <s v="Reconstruct US-30 Briarcliff Rd to US-34 (2.4 miles)"/>
    <n v="25.478000000000002"/>
    <d v="2012-06-25T00:00:00"/>
    <d v="2012-08-17T00:00:00"/>
    <d v="2012-09-21T00:00:00"/>
    <d v="2013-01-22T00:00:00"/>
    <n v="22.341999999999999"/>
  </r>
  <r>
    <n v="64"/>
    <x v="0"/>
    <s v="Kane/ _x000a_Kendall"/>
    <s v="60I33"/>
    <s v="Reconstruction US-30 at IL 31 &amp; BNSF RR (0.8 miles)"/>
    <n v="21.33"/>
    <d v="2012-06-25T00:00:00"/>
    <d v="2012-08-17T00:00:00"/>
    <d v="2012-09-21T00:00:00"/>
    <d v="2013-03-06T00:00:00"/>
    <n v="21.175000000000001"/>
  </r>
  <r>
    <n v="65"/>
    <x v="0"/>
    <s v="Lake"/>
    <s v="60L77"/>
    <s v="Reconstruct I-94 WI state line to IL-173 (2.61 miles)"/>
    <n v="35.9"/>
    <d v="2012-06-25T00:00:00"/>
    <d v="2012-06-29T00:00:00"/>
    <d v="2012-08-03T00:00:00"/>
    <d v="2012-10-23T00:00:00"/>
    <n v="29.2"/>
  </r>
  <r>
    <n v="66"/>
    <x v="0"/>
    <s v="Williamson "/>
    <n v="78203"/>
    <s v="Add lanes in each direction on IL‐13"/>
    <n v="4"/>
    <d v="2012-06-26T00:00:00"/>
    <d v="2012-10-05T00:00:00"/>
    <d v="2012-11-09T00:00:00"/>
    <d v="2012-12-10T00:00:00"/>
    <n v="3.2"/>
  </r>
  <r>
    <n v="67"/>
    <x v="1"/>
    <s v="Rockland &amp; Westchester"/>
    <s v="D214187"/>
    <s v="Tappan Zee Hudson River Crossing (I-87/I-287) Design-Build"/>
    <m/>
    <d v="2012-07-11T00:00:00"/>
    <d v="2012-03-09T00:00:00"/>
    <d v="2012-12-17T00:00:00"/>
    <d v="2013-01-18T00:00:00"/>
    <n v="3142"/>
  </r>
  <r>
    <n v="68"/>
    <x v="1"/>
    <s v="Orange"/>
    <s v="D262058"/>
    <s v="Reconstruct/replace bridge on Rt 17/Exit 122"/>
    <n v="70.599999999999994"/>
    <d v="2012-07-13T00:00:00"/>
    <m/>
    <m/>
    <m/>
    <m/>
  </r>
  <r>
    <n v="69"/>
    <x v="0"/>
    <s v="Cook"/>
    <s v="60M57"/>
    <s v="IL-83 Signalization Improvements (Kedzie Ave to Western Ave)"/>
    <n v="10.438000000000001"/>
    <d v="2012-08-10T00:00:00"/>
    <d v="2012-08-17T00:00:00"/>
    <d v="2012-09-21T00:00:00"/>
    <d v="2012-12-17T00:00:00"/>
    <n v="22.15"/>
  </r>
  <r>
    <n v="70"/>
    <x v="0"/>
    <s v="Kane"/>
    <s v="60P65"/>
    <s v="Rehab IL-31 and Mooseheart RD Intersection"/>
    <n v="2.4"/>
    <d v="2012-08-10T00:00:00"/>
    <d v="2012-10-05T00:00:00"/>
    <d v="2012-11-09T00:00:00"/>
    <d v="2013-04-30T00:00:00"/>
    <n v="1.986"/>
  </r>
  <r>
    <n v="71"/>
    <x v="0"/>
    <s v="Lee/Ogle/ Stephenson "/>
    <s v="64H76"/>
    <s v="Safety upgrades along various routes (I-39/ US-20) "/>
    <n v="2.2000000000000002"/>
    <d v="2012-08-10T00:00:00"/>
    <d v="2012-08-17T00:00:00"/>
    <d v="2012-09-21T00:00:00"/>
    <d v="2012-10-11T00:00:00"/>
    <n v="1.282"/>
  </r>
  <r>
    <n v="72"/>
    <x v="0"/>
    <s v="Greene"/>
    <s v="76F25"/>
    <s v="Resurface 6.65 miles of US-67"/>
    <n v="2.4"/>
    <d v="2012-08-10T00:00:00"/>
    <d v="2012-08-17T00:00:00"/>
    <d v="2012-09-21T00:00:00"/>
    <d v="2012-11-02T00:00:00"/>
    <n v="2.1840000000000002"/>
  </r>
  <r>
    <n v="73"/>
    <x v="0"/>
    <s v="St. Clair"/>
    <s v="76F69"/>
    <s v="IL-3 Bridge Construction under MLK approach bridges north of Riverpark Drive"/>
    <n v="2"/>
    <d v="2012-08-10T00:00:00"/>
    <d v="2012-08-17T00:00:00"/>
    <d v="2012-09-21T00:00:00"/>
    <d v="2013-04-05T00:00:00"/>
    <n v="1.847"/>
  </r>
  <r>
    <n v="74"/>
    <x v="0"/>
    <s v="Tazwell"/>
    <n v="68620"/>
    <s v="Reconstruct the I‐74/I‐155 interchange"/>
    <n v="85"/>
    <d v="2012-09-28T00:00:00"/>
    <d v="2012-10-05T00:00:00"/>
    <d v="2012-11-09T00:00:00"/>
    <d v="2013-03-06T00:00:00"/>
    <n v="86.6"/>
  </r>
  <r>
    <n v="75"/>
    <x v="0"/>
    <s v="Champaign"/>
    <n v="70109"/>
    <s v="Replace bridge on I‐70"/>
    <n v="2.7"/>
    <d v="2012-09-28T00:00:00"/>
    <d v="2012-10-05T00:00:00"/>
    <d v="2012-11-09T00:00:00"/>
    <d v="2012-12-10T00:00:00"/>
    <n v="2.4"/>
  </r>
  <r>
    <n v="76"/>
    <x v="0"/>
    <s v="Vermilion"/>
    <n v="70967"/>
    <s v="Replace medial cable barrier on I‐74"/>
    <n v="2.2999999999999998"/>
    <d v="2012-09-28T00:00:00"/>
    <d v="2012-10-05T00:00:00"/>
    <d v="2012-11-09T00:00:00"/>
    <d v="2012-12-05T00:00:00"/>
    <n v="2"/>
  </r>
  <r>
    <n v="77"/>
    <x v="0"/>
    <s v="Vermillion"/>
    <n v="70968"/>
    <s v="Replace medial cable barrier on I‐74"/>
    <n v="2.7"/>
    <d v="2012-09-28T00:00:00"/>
    <d v="2012-10-05T00:00:00"/>
    <d v="2012-11-09T00:00:00"/>
    <d v="2012-12-05T00:00:00"/>
    <n v="2.4"/>
  </r>
  <r>
    <n v="78"/>
    <x v="0"/>
    <s v="Cumberland"/>
    <s v="74416"/>
    <s v="Replace 4 substructures on I‐70"/>
    <n v="30.6"/>
    <d v="2012-09-28T00:00:00"/>
    <d v="2012-10-05T00:00:00"/>
    <d v="2012-11-09T00:00:00"/>
    <d v="2012-12-05T00:00:00"/>
    <n v="21.3"/>
  </r>
  <r>
    <n v="79"/>
    <x v="0"/>
    <s v="Cumberland"/>
    <n v="74466"/>
    <s v="Rehabilitate 7.2 miles on I‐70"/>
    <n v="7"/>
    <d v="2012-09-28T00:00:00"/>
    <d v="2012-10-05T00:00:00"/>
    <d v="2012-11-09T00:00:00"/>
    <d v="2012-12-18T00:00:00"/>
    <n v="10.199999999999999"/>
  </r>
  <r>
    <n v="80"/>
    <x v="0"/>
    <s v="Pulaski &amp; Union"/>
    <n v="78289"/>
    <s v="Reconstruct of I‐57"/>
    <n v="6.3"/>
    <d v="2012-09-28T00:00:00"/>
    <d v="2012-10-05T00:00:00"/>
    <d v="2012-11-09T00:00:00"/>
    <d v="2012-12-10T00:00:00"/>
    <n v="6.2"/>
  </r>
  <r>
    <n v="81"/>
    <x v="0"/>
    <s v="Vermillion"/>
    <n v="90939"/>
    <s v="Widen &amp; resurface US-36"/>
    <n v="6.2"/>
    <d v="2012-09-28T00:00:00"/>
    <d v="2012-10-05T00:00:00"/>
    <d v="2012-11-09T00:00:00"/>
    <d v="2012-12-20T00:00:00"/>
    <n v="6.9"/>
  </r>
  <r>
    <n v="82"/>
    <x v="0"/>
    <s v="Stephenson"/>
    <s v="64E76"/>
    <s v="Remove/replace deck of bridge over CC&amp;P RR"/>
    <n v="2.7"/>
    <d v="2012-09-28T00:00:00"/>
    <d v="2012-10-05T00:00:00"/>
    <d v="2012-11-09T00:00:00"/>
    <d v="2012-12-05T00:00:00"/>
    <n v="2.1"/>
  </r>
  <r>
    <n v="83"/>
    <x v="0"/>
    <s v="Kane"/>
    <s v="60A95"/>
    <s v="Improve an intersection on IL‐31"/>
    <n v="2.8"/>
    <d v="2012-09-28T00:00:00"/>
    <d v="2012-10-05T00:00:00"/>
    <d v="2012-11-09T00:00:00"/>
    <d v="2013-02-25T00:00:00"/>
    <n v="3"/>
  </r>
  <r>
    <n v="84"/>
    <x v="0"/>
    <s v="DuPage"/>
    <s v="60P42"/>
    <s v="Construct 5 concrete retaining walls on IL‐59"/>
    <n v="5.4"/>
    <d v="2012-09-28T00:00:00"/>
    <d v="2013-05-14T00:00:00"/>
    <d v="2013-05-24T00:00:00"/>
    <d v="2013-07-17T00:00:00"/>
    <n v="5.2"/>
  </r>
  <r>
    <n v="85"/>
    <x v="0"/>
    <s v="Cook"/>
    <s v="60T35"/>
    <s v="Widen/reconstruct Willow Road"/>
    <n v="22.7"/>
    <d v="2012-09-28T00:00:00"/>
    <d v="2012-12-07T00:00:00"/>
    <d v="2013-01-18T00:00:00"/>
    <d v="2013-02-13T00:00:00"/>
    <n v="27.2"/>
  </r>
  <r>
    <n v="86"/>
    <x v="3"/>
    <s v="Essex"/>
    <n v="73274"/>
    <s v="Replace I-95 Whittier Bridge D-B project"/>
    <n v="285"/>
    <d v="2012-10-25T00:00:00"/>
    <d v="2012-09-27T00:00:00"/>
    <d v="2013-02-21T00:00:00"/>
    <d v="2013-02-27T00:00:00"/>
    <n v="292.10000000000002"/>
  </r>
  <r>
    <n v="87"/>
    <x v="0"/>
    <s v="St. Clair"/>
    <s v="76F70"/>
    <m/>
    <n v="2.2999999999999998"/>
    <d v="2012-11-23T00:00:00"/>
    <d v="2012-12-07T00:00:00"/>
    <d v="2013-01-18T00:00:00"/>
    <d v="2014-07-22T00:00:00"/>
    <n v="1.5"/>
  </r>
  <r>
    <n v="87"/>
    <x v="0"/>
    <s v="Kendall"/>
    <n v="66420"/>
    <s v="Reconstruct IL-71"/>
    <n v="24"/>
    <d v="2012-12-03T00:00:00"/>
    <d v="2012-12-07T00:00:00"/>
    <d v="2013-01-18T00:00:00"/>
    <d v="2013-04-03T00:00:00"/>
    <n v="21.4"/>
  </r>
  <r>
    <n v="88"/>
    <x v="0"/>
    <s v="Livingston"/>
    <n v="66752"/>
    <s v="Resurface IL-116"/>
    <n v="2.5"/>
    <d v="2012-12-03T00:00:00"/>
    <d v="2012-12-07T00:00:00"/>
    <d v="2013-01-18T00:00:00"/>
    <d v="2014-08-21T00:00:00"/>
    <n v="2.4"/>
  </r>
  <r>
    <n v="88"/>
    <x v="0"/>
    <s v="Henderson"/>
    <n v="68409"/>
    <s v="Reconstruct US-34"/>
    <n v="50"/>
    <d v="2012-12-03T00:00:00"/>
    <d v="2012-12-07T00:00:00"/>
    <d v="2013-01-18T00:00:00"/>
    <d v="2013-05-02T00:00:00"/>
    <n v="40.5"/>
  </r>
  <r>
    <n v="89"/>
    <x v="0"/>
    <s v="Peoria "/>
    <s v="68883"/>
    <s v="Replace I‐474 bridge deck @ Maxwell Road"/>
    <n v="4"/>
    <d v="2012-12-03T00:00:00"/>
    <d v="2013-02-01T00:00:00"/>
    <d v="2013-03-08T00:00:00"/>
    <d v="2013-04-02T00:00:00"/>
    <n v="2.2000000000000002"/>
  </r>
  <r>
    <n v="90"/>
    <x v="0"/>
    <s v="McLean"/>
    <n v="70783"/>
    <s v="Resurface US-136"/>
    <n v="2.1"/>
    <d v="2012-12-03T00:00:00"/>
    <d v="2012-12-07T00:00:00"/>
    <d v="2013-01-18T00:00:00"/>
    <d v="2013-02-05T00:00:00"/>
    <n v="2.1"/>
  </r>
  <r>
    <n v="91"/>
    <x v="0"/>
    <s v="Christian"/>
    <n v="72961"/>
    <s v="Reconstruct US-51"/>
    <n v="39"/>
    <d v="2012-12-03T00:00:00"/>
    <d v="2012-12-07T00:00:00"/>
    <d v="2013-01-18T00:00:00"/>
    <d v="2013-02-27T00:00:00"/>
    <n v="27.6"/>
  </r>
  <r>
    <n v="92"/>
    <x v="0"/>
    <s v="Macon"/>
    <n v="74156"/>
    <s v="Resurface 10.7 miles of IL-48"/>
    <n v="4.3"/>
    <d v="2012-12-03T00:00:00"/>
    <d v="2013-02-01T00:00:00"/>
    <d v="2013-03-08T00:00:00"/>
    <d v="2013-05-22T00:00:00"/>
    <n v="4.3"/>
  </r>
  <r>
    <n v="93"/>
    <x v="0"/>
    <s v="Effingham &amp; Clay"/>
    <s v="74450"/>
    <s v="Resurface I‐57"/>
    <n v="9.1999999999999993"/>
    <d v="2012-12-03T00:00:00"/>
    <d v="2013-02-01T00:00:00"/>
    <d v="2013-03-08T00:00:00"/>
    <d v="2013-07-08T00:00:00"/>
    <n v="7.6"/>
  </r>
  <r>
    <n v="94"/>
    <x v="0"/>
    <s v="Coles"/>
    <n v="74511"/>
    <s v="Resurface US-45"/>
    <n v="4.2"/>
    <d v="2012-12-03T00:00:00"/>
    <d v="2013-05-10T00:00:00"/>
    <d v="2013-06-14T00:00:00"/>
    <d v="2013-07-08T00:00:00"/>
    <n v="3.3"/>
  </r>
  <r>
    <n v="95"/>
    <x v="0"/>
    <s v="Clay"/>
    <n v="74513"/>
    <s v="Resurface Old US-50"/>
    <n v="2.1"/>
    <d v="2012-12-03T00:00:00"/>
    <m/>
    <d v="2013-01-18T00:00:00"/>
    <m/>
    <m/>
  </r>
  <r>
    <n v="95"/>
    <x v="0"/>
    <s v="Shelby &amp;      Moultrie"/>
    <n v="74552"/>
    <s v="IL-128 safety improvements"/>
    <n v="2.7"/>
    <d v="2012-12-03T00:00:00"/>
    <d v="2013-02-01T00:00:00"/>
    <d v="2013-03-08T00:00:00"/>
    <d v="2013-04-02T00:00:00"/>
    <n v="3.3"/>
  </r>
  <r>
    <n v="96"/>
    <x v="0"/>
    <s v="St. Clair"/>
    <n v="76848"/>
    <s v="Construct .2 miles I-3 on new alignment"/>
    <n v="22.5"/>
    <d v="2012-12-03T00:00:00"/>
    <d v="2013-05-14T00:00:00"/>
    <d v="2013-05-24T00:00:00"/>
    <d v="2013-11-06T00:00:00"/>
    <n v="18.3"/>
  </r>
  <r>
    <n v="97"/>
    <x v="0"/>
    <s v="Lawrence"/>
    <n v="94977"/>
    <s v="Resurface IL-1"/>
    <n v="3.6"/>
    <d v="2012-12-03T00:00:00"/>
    <d v="2013-05-10T00:00:00"/>
    <d v="2013-06-14T00:00:00"/>
    <d v="2013-07-18T00:00:00"/>
    <n v="4"/>
  </r>
  <r>
    <n v="98"/>
    <x v="0"/>
    <s v="Cook"/>
    <s v="60G37"/>
    <s v="Reconstruct US-12"/>
    <n v="29.2"/>
    <d v="2012-12-03T00:00:00"/>
    <d v="2012-12-07T00:00:00"/>
    <d v="2013-01-18T00:00:00"/>
    <d v="2013-05-06T00:00:00"/>
    <n v="37.5"/>
  </r>
  <r>
    <n v="99"/>
    <x v="0"/>
    <s v="DuPage"/>
    <s v="60I31"/>
    <s v="Replace IL-59 bridge"/>
    <n v="20.399999999999999"/>
    <d v="2012-12-03T00:00:00"/>
    <d v="2013-05-10T00:00:00"/>
    <d v="2013-06-14T00:00:00"/>
    <d v="2013-07-10T00:00:00"/>
    <n v="25.9"/>
  </r>
  <r>
    <n v="100"/>
    <x v="0"/>
    <s v="Kane"/>
    <s v="60N13"/>
    <s v="Replace I-47 bridge over Virgil Ditch"/>
    <n v="2.2999999999999998"/>
    <d v="2012-12-03T00:00:00"/>
    <d v="2012-12-07T00:00:00"/>
    <d v="2013-01-18T00:00:00"/>
    <d v="2013-02-13T00:00:00"/>
    <n v="1.7"/>
  </r>
  <r>
    <n v="101"/>
    <x v="0"/>
    <s v="Cook"/>
    <s v="60P35"/>
    <s v="Reconstruct US-12"/>
    <n v="19"/>
    <d v="2012-12-03T00:00:00"/>
    <d v="2012-12-07T00:00:00"/>
    <d v="2013-01-18T00:00:00"/>
    <d v="2013-05-07T00:00:00"/>
    <n v="21.5"/>
  </r>
  <r>
    <n v="102"/>
    <x v="0"/>
    <s v="Cook"/>
    <s v="60T33"/>
    <s v="Resurface I‐190"/>
    <n v="10"/>
    <d v="2012-12-03T00:00:00"/>
    <d v="2012-12-07T00:00:00"/>
    <d v="2013-01-18T00:00:00"/>
    <d v="2013-02-13T00:00:00"/>
    <n v="4.9000000000000004"/>
  </r>
  <r>
    <n v="103"/>
    <x v="0"/>
    <s v="Will"/>
    <s v="60V41"/>
    <s v="Reconstruct I‐57"/>
    <n v="6.1"/>
    <d v="2012-12-03T00:00:00"/>
    <d v="2012-12-07T00:00:00"/>
    <d v="2013-01-18T00:00:00"/>
    <d v="2013-04-22T00:00:00"/>
    <n v="5.9"/>
  </r>
  <r>
    <n v="104"/>
    <x v="0"/>
    <s v="Henry"/>
    <s v="64F25"/>
    <s v="Remove/replace culverts"/>
    <n v="2.9"/>
    <d v="2012-12-03T00:00:00"/>
    <d v="2013-10-04T00:00:00"/>
    <d v="2013-11-08T00:00:00"/>
    <d v="2013-12-12T00:00:00"/>
    <n v="2.9"/>
  </r>
  <r>
    <n v="105"/>
    <x v="0"/>
    <s v="Sangamon"/>
    <s v="72F23"/>
    <s v="Resurface IL-4 &amp; IL-97"/>
    <n v="2.7"/>
    <d v="2012-12-03T00:00:00"/>
    <d v="2012-12-07T00:00:00"/>
    <d v="2013-01-18T00:00:00"/>
    <d v="2013-02-25T00:00:00"/>
    <n v="2.7"/>
  </r>
  <r>
    <n v="106"/>
    <x v="0"/>
    <s v="Cass"/>
    <s v="72F69"/>
    <s v="IL-125"/>
    <n v="5.6"/>
    <d v="2012-12-03T00:00:00"/>
    <d v="2013-03-22T00:00:00"/>
    <d v="2013-04-26T00:00:00"/>
    <d v="2013-05-22T00:00:00"/>
    <n v="5.5"/>
  </r>
  <r>
    <n v="107"/>
    <x v="0"/>
    <s v="Cass"/>
    <s v="72F70"/>
    <s v="Resurface IL-78"/>
    <n v="2.2999999999999998"/>
    <d v="2012-12-03T00:00:00"/>
    <d v="2012-12-07T00:00:00"/>
    <m/>
    <m/>
    <m/>
  </r>
  <r>
    <n v="108"/>
    <x v="0"/>
    <s v="Menard"/>
    <s v="72F71"/>
    <s v="Resurface IL-97"/>
    <n v="2.2000000000000002"/>
    <d v="2012-12-03T00:00:00"/>
    <d v="2012-02-07T00:00:00"/>
    <m/>
    <m/>
    <m/>
  </r>
  <r>
    <n v="107"/>
    <x v="0"/>
    <s v="Madison"/>
    <s v="76A89"/>
    <s v="Resurface I‐255"/>
    <n v="18.7"/>
    <d v="2012-12-03T00:00:00"/>
    <d v="2012-12-07T00:00:00"/>
    <d v="2013-01-18T00:00:00"/>
    <d v="2013-02-25T00:00:00"/>
    <n v="15.5"/>
  </r>
  <r>
    <n v="108"/>
    <x v="0"/>
    <s v="Monroe"/>
    <s v="76F51"/>
    <s v="Widen IL-3 &amp; reconstruct Vanderbrook Drive"/>
    <n v="3.4"/>
    <d v="2012-12-03T00:00:00"/>
    <d v="2012-12-07T00:00:00"/>
    <d v="2013-01-18T00:00:00"/>
    <d v="2013-06-06T00:00:00"/>
    <n v="3.7"/>
  </r>
  <r>
    <n v="109"/>
    <x v="0"/>
    <s v="Rock Island"/>
    <n v="64341"/>
    <s v="Replace US-6 Shaffer Creek bridge &amp; reconstruct Niabi Zoo Road"/>
    <n v="2.8"/>
    <d v="2013-01-28T00:00:00"/>
    <d v="2013-04-16T00:00:00"/>
    <d v="2013-04-26T00:00:00"/>
    <d v="2013-05-22T00:00:00"/>
    <n v="3.8"/>
  </r>
  <r>
    <n v="110"/>
    <x v="0"/>
    <s v="Winnebago"/>
    <n v="64750"/>
    <s v="Reconstruct US-20/Rte 303 (West State St)"/>
    <n v="8.5"/>
    <d v="2013-01-28T00:00:00"/>
    <d v="2013-02-01T00:00:00"/>
    <d v="2013-03-08T00:00:00"/>
    <d v="2013-04-12T00:00:00"/>
    <n v="8.5"/>
  </r>
  <r>
    <n v="111"/>
    <x v="0"/>
    <s v="Winnebago"/>
    <n v="64821"/>
    <s v="Resurface/widening/curbing IL-2"/>
    <n v="18.5"/>
    <d v="2013-01-28T00:00:00"/>
    <d v="2013-02-01T00:00:00"/>
    <d v="2013-03-08T00:00:00"/>
    <d v="2013-05-03T00:00:00"/>
    <n v="19"/>
  </r>
  <r>
    <n v="112"/>
    <x v="0"/>
    <s v="Alexander"/>
    <n v="78344"/>
    <s v="US-51/IL-3"/>
    <n v="2"/>
    <d v="2013-01-28T00:00:00"/>
    <d v="2013-03-22T00:00:00"/>
    <d v="2013-04-26T00:00:00"/>
    <d v="2013-05-28T00:00:00"/>
    <n v="1.3"/>
  </r>
  <r>
    <n v="113"/>
    <x v="0"/>
    <s v="Adams"/>
    <s v="72E31"/>
    <s v="US-24/IL-96"/>
    <n v="3.1"/>
    <d v="2013-01-28T00:00:00"/>
    <d v="2013-03-22T00:00:00"/>
    <d v="2013-04-26T00:00:00"/>
    <d v="2013-05-28T00:00:00"/>
    <n v="2.4"/>
  </r>
  <r>
    <n v="114"/>
    <x v="0"/>
    <s v="Cook"/>
    <s v="60J14"/>
    <s v="Reconstruct IL-171 bridge over I-90"/>
    <n v="16"/>
    <d v="2013-01-28T00:00:00"/>
    <d v="2013-04-16T00:00:00"/>
    <d v="2013-04-26T00:00:00"/>
    <d v="2013-05-28T00:00:00"/>
    <n v="20.8"/>
  </r>
  <r>
    <n v="115"/>
    <x v="0"/>
    <s v="DuPage"/>
    <s v="60R30"/>
    <s v="Reconstruct IL-59 (segment A)"/>
    <n v="30"/>
    <d v="2013-01-28T00:00:00"/>
    <d v="2013-05-14T00:00:00"/>
    <d v="2013-05-24T00:00:00"/>
    <d v="2013-07-31T00:00:00"/>
    <n v="34.6"/>
  </r>
  <r>
    <n v="116"/>
    <x v="0"/>
    <s v="DuPage"/>
    <s v="60R31"/>
    <s v="Reconstruct IL-59 (segment B)"/>
    <n v="25.7"/>
    <d v="2013-01-28T00:00:00"/>
    <d v="2013-05-14T00:00:00"/>
    <d v="2013-05-24T00:00:00"/>
    <d v="2013-07-11T00:00:00"/>
    <n v="24.4"/>
  </r>
  <r>
    <n v="117"/>
    <x v="0"/>
    <s v="DuPage"/>
    <s v="60T80"/>
    <s v="Replace signals @ IL-64/Swift Rd interchange &amp; IL-64/ I-355 ramps"/>
    <n v="2.4"/>
    <d v="2013-01-28T00:00:00"/>
    <d v="2013-02-01T00:00:00"/>
    <d v="2013-03-08T00:00:00"/>
    <d v="2013-04-02T00:00:00"/>
    <n v="0.9"/>
  </r>
  <r>
    <n v="118"/>
    <x v="0"/>
    <s v="Cook"/>
    <s v="60V61"/>
    <s v="Reconstruct bridge/ intersection @I-94/Stony Island Feeder"/>
    <n v="7"/>
    <d v="2013-01-28T00:00:00"/>
    <d v="2013-04-16T00:00:00"/>
    <d v="2013-04-26T00:00:00"/>
    <d v="2013-05-22T00:00:00"/>
    <n v="10.8"/>
  </r>
  <r>
    <n v="119"/>
    <x v="0"/>
    <s v="Cook"/>
    <s v="60W07"/>
    <s v="Reconstruct US-45 (131st to 179st) project - remove median/replace culverts (segment A)"/>
    <n v="2"/>
    <d v="2013-01-28T00:00:00"/>
    <d v="2013-02-01T00:00:00"/>
    <d v="2013-03-08T00:00:00"/>
    <d v="2013-04-02T00:00:00"/>
    <n v="1.4"/>
  </r>
  <r>
    <n v="120"/>
    <x v="0"/>
    <s v="Cook"/>
    <s v="60W09"/>
    <s v="Reconstruct US-45 (131st to 179st) project - remove median/replace culverts (segment B)"/>
    <n v="2"/>
    <d v="2013-01-28T00:00:00"/>
    <d v="2013-02-01T00:00:00"/>
    <d v="2013-03-08T00:00:00"/>
    <d v="2013-04-02T00:00:00"/>
    <n v="2"/>
  </r>
  <r>
    <n v="121"/>
    <x v="0"/>
    <s v="Carroll &amp; Jo Daviess"/>
    <s v="64H85"/>
    <s v="Pavement Rehab IL-84 in Hanover"/>
    <n v="3.9"/>
    <d v="2013-01-28T00:00:00"/>
    <d v="2013-02-01T00:00:00"/>
    <d v="2013-03-08T00:00:00"/>
    <d v="2014-06-09T00:00:00"/>
    <n v="3.6"/>
  </r>
  <r>
    <n v="122"/>
    <x v="0"/>
    <s v="LaSalle"/>
    <s v="66A91"/>
    <s v="Resurface I-80"/>
    <n v="10.9"/>
    <d v="2013-01-28T00:00:00"/>
    <m/>
    <m/>
    <m/>
    <m/>
  </r>
  <r>
    <n v="122"/>
    <x v="0"/>
    <s v="McDonough"/>
    <s v="68A42"/>
    <s v="Construct Macomb Bypass (IL-336/IL-110) project - Grading"/>
    <n v="34.5"/>
    <d v="2013-01-28T00:00:00"/>
    <d v="2013-02-01T00:00:00"/>
    <d v="2013-03-08T00:00:00"/>
    <d v="2013-07-09T00:00:00"/>
    <n v="33"/>
  </r>
  <r>
    <n v="123"/>
    <x v="0"/>
    <s v="Sangamon"/>
    <s v="72C90"/>
    <s v="Road resurfacing"/>
    <n v="13.2"/>
    <d v="2013-01-28T00:00:00"/>
    <d v="2013-12-06T00:00:00"/>
    <d v="2014-01-17T00:00:00"/>
    <d v="2014-03-03T00:00:00"/>
    <n v="14.8"/>
  </r>
  <r>
    <n v="124"/>
    <x v="0"/>
    <s v="Hancock"/>
    <s v="72F32"/>
    <s v="Resurface IL-9/IL-96"/>
    <n v="2.6"/>
    <d v="2013-01-28T00:00:00"/>
    <d v="2013-02-01T00:00:00"/>
    <m/>
    <m/>
    <m/>
  </r>
  <r>
    <n v="125"/>
    <x v="0"/>
    <s v="Logan"/>
    <s v="72F77"/>
    <s v="Resurface IL-54"/>
    <n v="3.1"/>
    <d v="2013-01-28T00:00:00"/>
    <m/>
    <m/>
    <m/>
    <m/>
  </r>
  <r>
    <n v="124"/>
    <x v="0"/>
    <s v="Madison"/>
    <s v="76F27"/>
    <s v="Resurface 7.85 miles IL-143"/>
    <n v="2.6"/>
    <d v="2013-01-28T00:00:00"/>
    <d v="2013-02-01T00:00:00"/>
    <d v="2013-03-08T00:00:00"/>
    <d v="2013-04-02T00:00:00"/>
    <n v="2"/>
  </r>
  <r>
    <n v="125"/>
    <x v="0"/>
    <s v="Iroquois "/>
    <n v="66944"/>
    <s v="Road profiling &amp; bridge replacements I-57"/>
    <n v="5.2"/>
    <d v="2013-02-01T00:00:00"/>
    <d v="2013-02-01T00:00:00"/>
    <d v="2013-03-08T00:00:00"/>
    <d v="2013-04-02T00:00:00"/>
    <n v="5.8"/>
  </r>
  <r>
    <n v="126"/>
    <x v="0"/>
    <s v="Mason"/>
    <s v="72E03"/>
    <s v="Road resurfacing/Shoulder repair"/>
    <n v="2.9"/>
    <d v="2013-02-01T00:00:00"/>
    <d v="2013-05-10T00:00:00"/>
    <d v="2013-06-14T00:00:00"/>
    <d v="2013-07-10T00:00:00"/>
    <n v="2.9"/>
  </r>
  <r>
    <n v="127"/>
    <x v="0"/>
    <s v="St. Clair"/>
    <s v="76E89"/>
    <s v="IL-13 resurfacing"/>
    <n v="2.4"/>
    <d v="2013-03-06T00:00:00"/>
    <d v="2013-03-26T00:00:00"/>
    <d v="2013-04-26T00:00:00"/>
    <d v="2013-06-07T00:00:00"/>
    <n v="1.1000000000000001"/>
  </r>
  <r>
    <n v="128"/>
    <x v="0"/>
    <s v="Cook "/>
    <s v="60F05"/>
    <s v="US-45; add lane (2.80 miles)"/>
    <n v="19.399999999999999"/>
    <d v="2013-03-06T00:00:00"/>
    <d v="2013-03-26T00:00:00"/>
    <d v="2013-04-26T00:00:00"/>
    <d v="2013-07-25T00:00:00"/>
    <n v="29.7"/>
  </r>
  <r>
    <n v="129"/>
    <x v="0"/>
    <s v="Will"/>
    <s v="60L69"/>
    <s v="Reconstruct I-57"/>
    <n v="17.7"/>
    <d v="2013-03-06T00:00:00"/>
    <d v="2013-06-28T00:00:00"/>
    <d v="2013-08-02T00:00:00"/>
    <d v="2014-04-14T00:00:00"/>
    <n v="28.9"/>
  </r>
  <r>
    <n v="130"/>
    <x v="0"/>
    <s v="Cook "/>
    <s v="60M61"/>
    <s v="US-45 add lane (1.93 miles)"/>
    <n v="16.399999999999999"/>
    <d v="2013-03-06T00:00:00"/>
    <d v="2013-03-26T00:00:00"/>
    <d v="2013-04-26T00:00:00"/>
    <d v="2013-07-03T00:00:00"/>
    <n v="26.9"/>
  </r>
  <r>
    <n v="131"/>
    <x v="0"/>
    <s v="Cook "/>
    <s v="60M62"/>
    <s v="US-45 1.79  add lane (miles)"/>
    <n v="25.6"/>
    <d v="2013-03-06T00:00:00"/>
    <d v="2013-03-26T00:00:00"/>
    <d v="2013-04-26T00:00:00"/>
    <d v="2013-07-08T00:00:00"/>
    <n v="32.9"/>
  </r>
  <r>
    <n v="132"/>
    <x v="0"/>
    <s v="Madison"/>
    <s v="76B85"/>
    <s v="IL-159 widening"/>
    <n v="11.5"/>
    <d v="2013-03-09T00:00:00"/>
    <d v="2013-04-26T00:00:00"/>
    <d v="2013-05-24T00:00:00"/>
    <d v="2013-07-08T00:00:00"/>
    <n v="11.8"/>
  </r>
  <r>
    <n v="133"/>
    <x v="0"/>
    <s v="Rock Island &amp; Henry"/>
    <s v="64D23"/>
    <s v="Replace I-74/280 bridges over Coal Creek"/>
    <n v="20.100000000000001"/>
    <d v="2013-03-22T00:00:00"/>
    <d v="2013-04-16T00:00:00"/>
    <d v="2013-04-26T00:00:00"/>
    <d v="2013-05-22T00:00:00"/>
    <n v="17.7"/>
  </r>
  <r>
    <n v="134"/>
    <x v="0"/>
    <s v="Winnebago"/>
    <s v="64J23"/>
    <s v="Pavement Rehab on US Bus 20 in Rockford"/>
    <n v="3.3"/>
    <d v="2013-03-22T00:00:00"/>
    <d v="2013-04-16T00:00:00"/>
    <d v="2013-04-26T00:00:00"/>
    <d v="2013-05-21T00:00:00"/>
    <n v="2.2999999999999998"/>
  </r>
  <r>
    <n v="135"/>
    <x v="2"/>
    <s v="Contra Costa"/>
    <s v="0662-6R4101-14"/>
    <s v="Reconstruct Alhambra Valley Road"/>
    <n v="1.4"/>
    <d v="2013-04-02T00:00:00"/>
    <m/>
    <m/>
    <m/>
    <m/>
  </r>
  <r>
    <n v="136"/>
    <x v="2"/>
    <s v="Contra Costa"/>
    <s v="0662-6R4255-10"/>
    <s v="Vasco Rd Safety Improvements - Phase II"/>
    <n v="10.6"/>
    <d v="2013-04-02T00:00:00"/>
    <m/>
    <m/>
    <m/>
    <m/>
  </r>
  <r>
    <n v="137"/>
    <x v="0"/>
    <s v="Clinton"/>
    <n v="76479"/>
    <s v="Bridge Construction"/>
    <n v="14.5"/>
    <d v="2013-04-12T00:00:00"/>
    <d v="2013-03-22T00:00:00"/>
    <d v="2013-04-26T00:00:00"/>
    <d v="2013-06-07T00:00:00"/>
    <n v="10.6"/>
  </r>
  <r>
    <n v="138"/>
    <x v="0"/>
    <s v="Monroe"/>
    <n v="76817"/>
    <s v="Widening IL-3 to 5 lanes/Intersection Improvement at IL-156/Lakeview Drive"/>
    <n v="25.6"/>
    <d v="2013-04-12T00:00:00"/>
    <d v="2013-05-10T00:00:00"/>
    <d v="2013-06-14T00:00:00"/>
    <d v="2013-07-26T00:00:00"/>
    <n v="17.600000000000001"/>
  </r>
  <r>
    <n v="139"/>
    <x v="0"/>
    <s v="Perry"/>
    <n v="78351"/>
    <s v="Resurface 11.7 miles of IL-154"/>
    <n v="2.8"/>
    <d v="2013-05-08T00:00:00"/>
    <d v="2013-04-19T00:00:00"/>
    <d v="2013-05-24T00:00:00"/>
    <d v="2013-06-27T00:00:00"/>
    <n v="3"/>
  </r>
  <r>
    <n v="140"/>
    <x v="0"/>
    <s v="Iroquois"/>
    <n v="66757"/>
    <s v="Road patching &amp; bridge replacements I-57"/>
    <n v="14.2"/>
    <d v="2013-05-09T00:00:00"/>
    <d v="2013-02-01T00:00:00"/>
    <d v="2013-06-14T00:00:00"/>
    <d v="2014-08-26T00:00:00"/>
    <n v="14.7"/>
  </r>
  <r>
    <n v="140"/>
    <x v="0"/>
    <s v="Grundy"/>
    <n v="66873"/>
    <s v="Replacement of I-80 Bridge over Minooka Rd"/>
    <n v="6.3"/>
    <d v="2013-05-09T00:00:00"/>
    <d v="2013-05-10T00:00:00"/>
    <d v="2013-06-14T00:00:00"/>
    <d v="2013-07-08T00:00:00"/>
    <n v="7"/>
  </r>
  <r>
    <n v="141"/>
    <x v="0"/>
    <s v="Iroquois"/>
    <n v="66942"/>
    <s v="Replacement of I-57 Bridge over Old IL-45"/>
    <n v="5.8"/>
    <d v="2013-05-09T00:00:00"/>
    <d v="2013-05-10T00:00:00"/>
    <d v="2013-06-14T00:00:00"/>
    <d v="2013-07-08T00:00:00"/>
    <n v="6"/>
  </r>
  <r>
    <n v="142"/>
    <x v="0"/>
    <s v="Peoria "/>
    <n v="68614"/>
    <s v="Resurface US-150"/>
    <n v="4.2"/>
    <d v="2013-05-09T00:00:00"/>
    <d v="2013-07-19T00:00:00"/>
    <d v="2013-08-02T00:00:00"/>
    <d v="2014-01-22T00:00:00"/>
    <n v="3.1"/>
  </r>
  <r>
    <n v="143"/>
    <x v="0"/>
    <s v="Tazwell"/>
    <n v="68757"/>
    <s v="Replacement of IL-9 Bridge over Mud Creek"/>
    <n v="2.2999999999999998"/>
    <d v="2013-05-09T00:00:00"/>
    <d v="2013-05-10T00:00:00"/>
    <d v="2013-06-14T00:00:00"/>
    <d v="2013-07-08T00:00:00"/>
    <n v="2.2999999999999998"/>
  </r>
  <r>
    <n v="144"/>
    <x v="0"/>
    <s v="Champaign"/>
    <n v="70700"/>
    <s v="Replace Bridge on I-74"/>
    <n v="5.5"/>
    <d v="2013-05-09T00:00:00"/>
    <d v="2013-05-10T00:00:00"/>
    <d v="2013-06-14T00:00:00"/>
    <d v="2013-07-08T00:00:00"/>
    <n v="4.3"/>
  </r>
  <r>
    <n v="145"/>
    <x v="0"/>
    <s v="Richland"/>
    <n v="74409"/>
    <s v="Bridge &amp; Pavement Repairs on IL-130"/>
    <n v="4.8"/>
    <d v="2013-05-09T00:00:00"/>
    <d v="2013-05-10T00:00:00"/>
    <d v="2013-06-14T00:00:00"/>
    <d v="2013-07-08T00:00:00"/>
    <n v="4.5"/>
  </r>
  <r>
    <n v="146"/>
    <x v="0"/>
    <s v="Shelby  "/>
    <n v="74474"/>
    <s v="Resurface IL-16"/>
    <n v="4.3"/>
    <d v="2013-05-09T00:00:00"/>
    <d v="2013-05-10T00:00:00"/>
    <d v="2013-06-14T00:00:00"/>
    <d v="2013-07-08T00:00:00"/>
    <n v="3.1"/>
  </r>
  <r>
    <n v="147"/>
    <x v="0"/>
    <s v="Macon"/>
    <n v="74537"/>
    <s v="Resurface IL-48"/>
    <n v="5.5"/>
    <d v="2013-05-09T00:00:00"/>
    <d v="2013-05-10T00:00:00"/>
    <d v="2013-06-14T00:00:00"/>
    <d v="2013-07-09T00:00:00"/>
    <n v="5.5"/>
  </r>
  <r>
    <n v="148"/>
    <x v="0"/>
    <s v="St. Clair"/>
    <n v="76850"/>
    <s v="Paving newly constructed IL-3"/>
    <n v="12.2"/>
    <d v="2013-05-09T00:00:00"/>
    <d v="2013-05-10T00:00:00"/>
    <d v="2013-06-14T00:00:00"/>
    <d v="2013-07-10T00:00:00"/>
    <n v="3.6"/>
  </r>
  <r>
    <n v="149"/>
    <x v="0"/>
    <s v="Williamson "/>
    <n v="78258"/>
    <s v="Add lane on IL-13"/>
    <n v="10"/>
    <d v="2013-05-09T00:00:00"/>
    <d v="2013-07-19T00:00:00"/>
    <d v="2013-08-02T00:00:00"/>
    <d v="2013-08-30T00:00:00"/>
    <n v="7.9"/>
  </r>
  <r>
    <n v="150"/>
    <x v="0"/>
    <s v="White"/>
    <n v="78287"/>
    <s v="Resurface 9.9 miles of IL-1"/>
    <n v="2.6"/>
    <d v="2013-05-09T00:00:00"/>
    <d v="2013-05-10T00:00:00"/>
    <d v="2013-06-14T00:00:00"/>
    <d v="2013-07-09T00:00:00"/>
    <n v="2.6"/>
  </r>
  <r>
    <n v="151"/>
    <x v="0"/>
    <s v="White "/>
    <n v="78305"/>
    <s v="Resurface IL-14"/>
    <n v="3"/>
    <d v="2013-05-09T00:00:00"/>
    <d v="2013-05-10T00:00:00"/>
    <d v="2013-06-14T00:00:00"/>
    <d v="2013-07-09T00:00:00"/>
    <n v="2.4"/>
  </r>
  <r>
    <n v="152"/>
    <x v="0"/>
    <s v="Franklin"/>
    <n v="78317"/>
    <s v="Reconstruct 3 miles of IL-37"/>
    <n v="2.2000000000000002"/>
    <d v="2013-05-09T00:00:00"/>
    <d v="2013-05-10T00:00:00"/>
    <d v="2013-06-14T00:00:00"/>
    <d v="2013-07-09T00:00:00"/>
    <n v="2.6"/>
  </r>
  <r>
    <n v="153"/>
    <x v="0"/>
    <s v="Logan"/>
    <s v="72E11"/>
    <s v="Bridge Deck Repair on I-55"/>
    <n v="13.4"/>
    <d v="2013-05-09T00:00:00"/>
    <d v="2013-05-10T00:00:00"/>
    <d v="2013-06-14T00:00:00"/>
    <d v="2013-08-09T00:00:00"/>
    <n v="17.3"/>
  </r>
  <r>
    <n v="154"/>
    <x v="0"/>
    <s v="St. Clair"/>
    <s v="76E88"/>
    <s v="Resurface 6.6 miles of IL-13"/>
    <n v="2.4"/>
    <d v="2013-05-09T00:00:00"/>
    <d v="2013-05-10T00:00:00"/>
    <d v="2013-06-14T00:00:00"/>
    <d v="2013-07-08T00:00:00"/>
    <n v="1.6"/>
  </r>
  <r>
    <n v="155"/>
    <x v="0"/>
    <s v="Cook"/>
    <s v="60F63"/>
    <s v="Bridge Replacement on I-94 at Ohio Street"/>
    <n v="12.5"/>
    <d v="2013-05-09T00:00:00"/>
    <d v="2013-05-10T00:00:00"/>
    <d v="2013-06-14T00:00:00"/>
    <d v="2013-07-10T00:00:00"/>
    <n v="16.399999999999999"/>
  </r>
  <r>
    <n v="156"/>
    <x v="0"/>
    <s v="Cook"/>
    <s v="60J12"/>
    <s v="Replace I-94/Stony Island Feeder Bridge"/>
    <n v="25.1"/>
    <d v="2013-05-09T00:00:00"/>
    <d v="2013-05-10T00:00:00"/>
    <d v="2013-06-14T00:00:00"/>
    <d v="2013-07-25T00:00:00"/>
    <n v="30"/>
  </r>
  <r>
    <n v="157"/>
    <x v="0"/>
    <s v="Boone"/>
    <s v="64G97"/>
    <s v="Add new lanes on US 2 Business"/>
    <n v="3.3"/>
    <d v="2013-05-09T00:00:00"/>
    <d v="2013-05-10T00:00:00"/>
    <d v="2013-06-14T00:00:00"/>
    <d v="2013-07-08T00:00:00"/>
    <n v="3.2"/>
  </r>
  <r>
    <n v="158"/>
    <x v="0"/>
    <s v="LaSalle"/>
    <s v="66C83"/>
    <s v="Repair Shoulders/Add Rumble Strips on I-39"/>
    <n v="3.7"/>
    <d v="2013-05-09T00:00:00"/>
    <d v="2013-05-10T00:00:00"/>
    <d v="2013-06-14T00:00:00"/>
    <d v="2013-07-08T00:00:00"/>
    <n v="3"/>
  </r>
  <r>
    <n v="159"/>
    <x v="0"/>
    <s v="LaSalle"/>
    <s v="66C98"/>
    <s v="Repair Shoulders/Install Rumble Strips on I-39"/>
    <n v="4.5"/>
    <d v="2013-05-09T00:00:00"/>
    <d v="2013-05-10T00:00:00"/>
    <d v="2013-06-14T00:00:00"/>
    <d v="2013-07-08T00:00:00"/>
    <n v="3"/>
  </r>
  <r>
    <n v="160"/>
    <x v="0"/>
    <s v="Woodford"/>
    <s v="68B24"/>
    <s v="Resurface IL-116"/>
    <n v="1.8"/>
    <d v="2013-05-09T00:00:00"/>
    <m/>
    <m/>
    <m/>
    <m/>
  </r>
  <r>
    <n v="160"/>
    <x v="0"/>
    <s v="Sangamon"/>
    <s v="72C88"/>
    <s v="Resurface I-72"/>
    <n v="10"/>
    <d v="2013-05-09T00:00:00"/>
    <d v="2013-05-10T00:00:00"/>
    <d v="2013-06-14T00:00:00"/>
    <d v="2013-07-25T00:00:00"/>
    <n v="10.9"/>
  </r>
  <r>
    <n v="161"/>
    <x v="0"/>
    <s v="Madison "/>
    <s v="76D99"/>
    <s v="Resurface 2.9 miles I-55 "/>
    <n v="17.100000000000001"/>
    <d v="2013-05-09T00:00:00"/>
    <d v="2013-05-10T00:00:00"/>
    <d v="2013-06-14T00:00:00"/>
    <d v="2013-07-09T00:00:00"/>
    <n v="18.399999999999999"/>
  </r>
  <r>
    <n v="162"/>
    <x v="0"/>
    <s v="Jersey"/>
    <s v="76F24"/>
    <s v="Resurface &amp; Replace Guardrail on IL-100"/>
    <m/>
    <d v="2013-05-09T00:00:00"/>
    <d v="2013-05-10T00:00:00"/>
    <d v="2013-06-14T00:00:00"/>
    <d v="2013-07-17T00:00:00"/>
    <n v="3.6"/>
  </r>
  <r>
    <n v="163"/>
    <x v="0"/>
    <s v="Randolph"/>
    <s v="76F92"/>
    <s v="Resurface 6.9 miles of IL-3"/>
    <m/>
    <d v="2013-05-09T00:00:00"/>
    <d v="2013-05-10T00:00:00"/>
    <d v="2013-06-14T00:00:00"/>
    <d v="2013-07-09T00:00:00"/>
    <n v="3.6"/>
  </r>
  <r>
    <n v="164"/>
    <x v="0"/>
    <s v="Madison"/>
    <s v="76F97"/>
    <s v="IL-270 safety improvements (12.41 mi guardrail)"/>
    <n v="2.2000000000000002"/>
    <d v="2013-05-09T00:00:00"/>
    <d v="2013-05-10T00:00:00"/>
    <d v="2013-06-14T00:00:00"/>
    <d v="2013-07-08T00:00:00"/>
    <n v="1.7"/>
  </r>
  <r>
    <n v="165"/>
    <x v="0"/>
    <s v="Madison"/>
    <s v="76G06"/>
    <s v="Resurface various intersections along IL-3"/>
    <m/>
    <d v="2013-05-09T00:00:00"/>
    <d v="2013-05-10T00:00:00"/>
    <d v="2013-06-14T00:00:00"/>
    <d v="2013-07-08T00:00:00"/>
    <n v="1.8"/>
  </r>
  <r>
    <n v="166"/>
    <x v="0"/>
    <s v="Winnebago"/>
    <n v="64988"/>
    <s v="IL-173 Reconstruction (Alpine to Mitchell)"/>
    <n v="22"/>
    <d v="2013-06-17T00:00:00"/>
    <d v="2013-06-28T00:00:00"/>
    <d v="2013-08-02T00:00:00"/>
    <d v="2014-02-04T00:00:00"/>
    <n v="28"/>
  </r>
  <r>
    <n v="167"/>
    <x v="0"/>
    <s v="Logan"/>
    <s v="72789"/>
    <s v="BL I-55 Reconstruction"/>
    <n v="13"/>
    <d v="2013-06-17T00:00:00"/>
    <d v="2013-06-28T00:00:00"/>
    <d v="2013-08-02T00:00:00"/>
    <d v="2013-08-22T00:00:00"/>
    <n v="12"/>
  </r>
  <r>
    <n v="168"/>
    <x v="0"/>
    <s v="Effingham"/>
    <n v="74295"/>
    <s v="I-57/70 Reconstruction"/>
    <n v="60.5"/>
    <d v="2013-06-17T00:00:00"/>
    <d v="2013-08-16T00:00:00"/>
    <d v="2013-09-20T00:00:00"/>
    <d v="2013-11-04T00:00:00"/>
    <n v="61.6"/>
  </r>
  <r>
    <n v="169"/>
    <x v="0"/>
    <s v="Cook"/>
    <s v="60W25"/>
    <s v="Morgan St Bridge at I-290/Congress Parkway Improvements"/>
    <n v="15.1"/>
    <d v="2013-06-17T00:00:00"/>
    <d v="2013-07-19T00:00:00"/>
    <d v="2013-08-02T00:00:00"/>
    <d v="2013-08-22T00:00:00"/>
    <n v="18.5"/>
  </r>
  <r>
    <n v="170"/>
    <x v="0"/>
    <s v="Rock Island"/>
    <s v="64H11"/>
    <s v="IL-92 Widening &amp; Shoulder reconstruction"/>
    <n v="5"/>
    <d v="2013-07-09T00:00:00"/>
    <d v="2013-07-19T00:00:00"/>
    <d v="2013-08-02T00:00:00"/>
    <d v="2013-09-16T00:00:00"/>
    <n v="6.2"/>
  </r>
  <r>
    <n v="171"/>
    <x v="0"/>
    <s v="Sangamon"/>
    <n v="72501"/>
    <s v="Reconstruct/Resurface IL-29"/>
    <n v="9"/>
    <d v="2013-08-08T00:00:00"/>
    <d v="2013-08-16T00:00:00"/>
    <d v="2013-09-20T00:00:00"/>
    <d v="2014-03-03T00:00:00"/>
    <n v="9.6999999999999993"/>
  </r>
  <r>
    <n v="172"/>
    <x v="0"/>
    <s v="Cook &amp; DuPage"/>
    <s v="60K77"/>
    <s v="Reconstruct I-55 Structure over County Line Rd"/>
    <n v="6.5"/>
    <d v="2013-08-08T00:00:00"/>
    <d v="2013-08-16T00:00:00"/>
    <d v="2013-09-20T00:00:00"/>
    <d v="2013-10-11T00:00:00"/>
    <n v="7.4"/>
  </r>
  <r>
    <n v="173"/>
    <x v="0"/>
    <s v="Cook"/>
    <s v="60L70"/>
    <s v="I-94 to US-41 reconstr 2 bridges"/>
    <n v="61.8"/>
    <d v="2013-08-08T00:00:00"/>
    <d v="2014-12-18T00:00:00"/>
    <d v="2015-01-30T00:00:00"/>
    <d v="2015-03-19T00:00:00"/>
    <n v="73.900000000000006"/>
  </r>
  <r>
    <n v="174"/>
    <x v="0"/>
    <s v="Cook"/>
    <s v="60N18"/>
    <s v="Safety Improvements to US-20"/>
    <n v="2.2000000000000002"/>
    <d v="2013-08-08T00:00:00"/>
    <d v="2013-10-04T00:00:00"/>
    <d v="2013-11-08T00:00:00"/>
    <d v="2013-12-10T00:00:00"/>
    <n v="2.2999999999999998"/>
  </r>
  <r>
    <n v="175"/>
    <x v="0"/>
    <s v="Rock Island"/>
    <s v="64B84"/>
    <s v="Construct New 41st Drive Bridge over IL-5"/>
    <n v="11"/>
    <d v="2013-08-08T00:00:00"/>
    <d v="2013-10-04T00:00:00"/>
    <d v="2013-11-08T00:00:00"/>
    <d v="2014-01-10T00:00:00"/>
    <n v="16.2"/>
  </r>
  <r>
    <n v="176"/>
    <x v="0"/>
    <s v="Rock Island"/>
    <s v="64D18"/>
    <s v="Replace IL-92 Big Branch Creek Bridge"/>
    <n v="2.5"/>
    <d v="2013-08-08T00:00:00"/>
    <d v="2013-08-16T00:00:00"/>
    <d v="2013-09-20T00:00:00"/>
    <d v="2013-11-01T00:00:00"/>
    <n v="1.3"/>
  </r>
  <r>
    <n v="177"/>
    <x v="0"/>
    <s v="Carroll"/>
    <s v="64D83"/>
    <s v="Reconstruction US-52 over Carroll Creek"/>
    <n v="3.9"/>
    <d v="2013-08-08T00:00:00"/>
    <d v="2013-08-16T00:00:00"/>
    <d v="2013-09-20T00:00:00"/>
    <d v="2013-10-11T00:00:00"/>
    <n v="4.0999999999999996"/>
  </r>
  <r>
    <n v="178"/>
    <x v="0"/>
    <s v="Kankakee"/>
    <n v="66750"/>
    <s v="Replace I-57 bridge over Kankakee River"/>
    <n v="24"/>
    <d v="2013-09-26T00:00:00"/>
    <d v="2013-10-04T00:00:00"/>
    <d v="2013-11-08T00:00:00"/>
    <d v="2013-12-18T00:00:00"/>
    <n v="19.3"/>
  </r>
  <r>
    <n v="179"/>
    <x v="0"/>
    <s v="Bureau"/>
    <n v="66998"/>
    <s v="Replace I-80 bridge over Hennepin Canal"/>
    <n v="6.5"/>
    <d v="2013-09-26T00:00:00"/>
    <d v="2013-10-04T00:00:00"/>
    <d v="2013-11-08T00:00:00"/>
    <d v="2013-12-10T00:00:00"/>
    <n v="5.2"/>
  </r>
  <r>
    <n v="180"/>
    <x v="0"/>
    <s v="Knox"/>
    <n v="68759"/>
    <s v="Replace IL-97 bridge over the Spoon River"/>
    <n v="9.8000000000000007"/>
    <d v="2013-09-26T00:00:00"/>
    <d v="2013-10-04T00:00:00"/>
    <d v="2013-11-08T00:00:00"/>
    <d v="2013-12-10T00:00:00"/>
    <n v="5.5"/>
  </r>
  <r>
    <n v="181"/>
    <x v="0"/>
    <s v="McLean"/>
    <n v="70570"/>
    <s v="Replacement of I-55 bridge over I-74"/>
    <n v="13.1"/>
    <d v="2013-09-26T00:00:00"/>
    <d v="2013-10-04T00:00:00"/>
    <d v="2013-11-08T00:00:00"/>
    <d v="2013-12-10T00:00:00"/>
    <n v="11.6"/>
  </r>
  <r>
    <n v="182"/>
    <x v="0"/>
    <s v="Adams &amp; Pike"/>
    <n v="72781"/>
    <s v="Reconstruct IL-96"/>
    <n v="5"/>
    <d v="2013-09-26T00:00:00"/>
    <d v="2013-10-04T00:00:00"/>
    <d v="2013-11-08T00:00:00"/>
    <d v="2014-04-03T00:00:00"/>
    <n v="5"/>
  </r>
  <r>
    <n v="183"/>
    <x v="0"/>
    <s v="Peoria "/>
    <s v="88792"/>
    <s v="Widen &amp; resurface IL-96"/>
    <n v="6.6"/>
    <d v="2013-09-26T00:00:00"/>
    <d v="2013-10-04T00:00:00"/>
    <d v="2013-11-08T00:00:00"/>
    <d v="2014-03-11T00:00:00"/>
    <n v="8.1999999999999993"/>
  </r>
  <r>
    <n v="184"/>
    <x v="0"/>
    <s v="Jo Daviess "/>
    <s v="64E08"/>
    <s v="Replace US-20 bridge over the Apple River"/>
    <n v="3.1"/>
    <d v="2013-09-26T00:00:00"/>
    <d v="2013-10-04T00:00:00"/>
    <d v="2013-11-08T00:00:00"/>
    <d v="2013-12-10T00:00:00"/>
    <n v="5.2"/>
  </r>
  <r>
    <n v="185"/>
    <x v="0"/>
    <s v="Cook"/>
    <s v="60J11"/>
    <s v="Replace IL-64 bridge over Des Plaines River"/>
    <n v="8.1999999999999993"/>
    <d v="2013-09-26T00:00:00"/>
    <d v="2014-01-24T00:00:00"/>
    <d v="2014-02-28T00:00:00"/>
    <d v="2014-04-28T00:00:00"/>
    <n v="9.8000000000000007"/>
  </r>
  <r>
    <n v="186"/>
    <x v="0"/>
    <s v="McHenry  "/>
    <s v="60V72"/>
    <s v="Reconstruct/widen IL-31"/>
    <n v="8"/>
    <d v="2013-09-26T00:00:00"/>
    <d v="2014-01-24T00:00:00"/>
    <d v="2014-02-28T00:00:00"/>
    <d v="2014-04-14T00:00:00"/>
    <n v="5.2"/>
  </r>
  <r>
    <n v="187"/>
    <x v="0"/>
    <s v="Cook"/>
    <s v="60W26"/>
    <s v="Reconstruct I-90/I-94/I-290 interchange"/>
    <n v="25"/>
    <d v="2013-09-26T00:00:00"/>
    <d v="2013-10-04T00:00:00"/>
    <d v="2013-11-08T00:00:00"/>
    <d v="2013-12-10T00:00:00"/>
    <n v="42.6"/>
  </r>
  <r>
    <n v="188"/>
    <x v="0"/>
    <s v="Winnebago"/>
    <s v="64D19"/>
    <s v="Replace US-20 Bypass bridge over Rock River"/>
    <n v="27"/>
    <d v="2013-09-26T00:00:00"/>
    <d v="2013-10-04T00:00:00"/>
    <d v="2013-11-08T00:00:00"/>
    <d v="2013-12-20T00:00:00"/>
    <n v="20.8"/>
  </r>
  <r>
    <n v="189"/>
    <x v="0"/>
    <s v="Winnebago"/>
    <s v="64H70"/>
    <s v="Reconstruct IL-2 &amp; Roscoe Rd Intersection"/>
    <n v="5.6"/>
    <d v="2013-09-26T00:00:00"/>
    <d v="2014-01-24T00:00:00"/>
    <d v="2014-02-28T00:00:00"/>
    <d v="2014-05-01T00:00:00"/>
    <n v="5.9"/>
  </r>
  <r>
    <n v="190"/>
    <x v="0"/>
    <s v="Grundy"/>
    <s v="66B83"/>
    <s v="Reconstruct IL-47 "/>
    <n v="35.6"/>
    <d v="2013-09-26T00:00:00"/>
    <d v="2013-10-04T00:00:00"/>
    <d v="2013-11-08T00:00:00"/>
    <d v="2013-12-23T00:00:00"/>
    <n v="38.4"/>
  </r>
  <r>
    <n v="191"/>
    <x v="0"/>
    <s v="Christian"/>
    <s v="72A61"/>
    <s v="Reconstruct IL-48 &amp; IL-29"/>
    <n v="2.1"/>
    <d v="2013-09-26T00:00:00"/>
    <d v="2013-10-04T00:00:00"/>
    <d v="2013-11-08T00:00:00"/>
    <d v="2013-12-10T00:00:00"/>
    <n v="1.9"/>
  </r>
  <r>
    <n v="192"/>
    <x v="0"/>
    <s v="St Clair"/>
    <s v="76D22"/>
    <s v="Resurface I-64"/>
    <n v="16.399999999999999"/>
    <d v="2013-09-26T00:00:00"/>
    <d v="2013-10-04T00:00:00"/>
    <d v="2013-11-08T00:00:00"/>
    <d v="2014-12-18T00:00:00"/>
    <n v="15.3"/>
  </r>
  <r>
    <n v="193"/>
    <x v="0"/>
    <s v="Kankakee"/>
    <s v="66905"/>
    <s v="FAP 41"/>
    <n v="7"/>
    <d v="2013-11-26T00:00:00"/>
    <d v="2013-12-06T00:00:00"/>
    <d v="2014-01-17T00:00:00"/>
    <d v="2014-04-07T00:00:00"/>
    <n v="8.1999999999999993"/>
  </r>
  <r>
    <n v="194"/>
    <x v="0"/>
    <s v="Champaign"/>
    <s v="70663"/>
    <s v="US-150 roadway improvements for 6 miles"/>
    <n v="7"/>
    <d v="2013-11-26T00:00:00"/>
    <d v="2013-12-06T00:00:00"/>
    <d v="2014-01-17T00:00:00"/>
    <d v="2014-05-27T00:00:00"/>
    <n v="6.8"/>
  </r>
  <r>
    <n v="195"/>
    <x v="0"/>
    <s v="White"/>
    <s v="78282"/>
    <s v="Rehab 7.1 miles of I-64 (EB &amp; WB)"/>
    <n v="12"/>
    <d v="2013-11-26T00:00:00"/>
    <d v="2013-02-06T00:00:00"/>
    <d v="2014-01-17T00:00:00"/>
    <d v="2014-03-03T00:00:00"/>
    <n v="6.5"/>
  </r>
  <r>
    <n v="196"/>
    <x v="0"/>
    <s v="Cook"/>
    <s v="60L73"/>
    <s v="Reconstruction LaGrange Rd/Joliet Rd Intersection"/>
    <n v="4.3"/>
    <d v="2013-11-26T00:00:00"/>
    <d v="2013-12-06T00:00:00"/>
    <d v="2014-01-17T00:00:00"/>
    <d v="2014-03-11T00:00:00"/>
    <n v="4.2"/>
  </r>
  <r>
    <n v="197"/>
    <x v="0"/>
    <s v="Lake "/>
    <s v="60N22"/>
    <s v="Reconstruct IL-132 Over Des Plaines River"/>
    <n v="2.2000000000000002"/>
    <d v="2013-11-26T00:00:00"/>
    <d v="2013-12-06T00:00:00"/>
    <d v="2014-01-17T00:00:00"/>
    <d v="2014-04-01T00:00:00"/>
    <n v="2.5"/>
  </r>
  <r>
    <n v="198"/>
    <x v="0"/>
    <s v="Cook"/>
    <s v="60V34"/>
    <s v="Safety Improvements US 43/IL 171"/>
    <n v="2"/>
    <d v="2013-11-26T00:00:00"/>
    <d v="2013-12-06T00:00:00"/>
    <d v="2014-01-17T00:00:00"/>
    <d v="2014-03-03T00:00:00"/>
    <n v="1.6"/>
  </r>
  <r>
    <n v="199"/>
    <x v="0"/>
    <s v="Cook"/>
    <s v="60W29"/>
    <s v="Peoria St. Bridge @ I-290/Congress Parkway Reconstruction"/>
    <n v="17.8"/>
    <d v="2013-11-26T00:00:00"/>
    <d v="2013-12-06T00:00:00"/>
    <d v="2014-01-17T00:00:00"/>
    <d v="2014-04-03T00:00:00"/>
    <n v="23.6"/>
  </r>
  <r>
    <n v="200"/>
    <x v="0"/>
    <s v="Madison"/>
    <s v="76F10"/>
    <s v="Resurface 4.5 miles of I-255"/>
    <n v="17.5"/>
    <d v="2013-11-26T00:00:00"/>
    <d v="2013-12-06T00:00:00"/>
    <d v="2014-01-17T00:00:00"/>
    <d v="2014-03-03T00:00:00"/>
    <n v="17.399999999999999"/>
  </r>
  <r>
    <n v="201"/>
    <x v="0"/>
    <s v="St Clair"/>
    <s v="76G37"/>
    <s v="Rehab 8.8 miles of EB IL-15"/>
    <n v="4.2"/>
    <d v="2013-11-26T00:00:00"/>
    <d v="2013-12-06T00:00:00"/>
    <d v="2014-01-17T00:00:00"/>
    <d v="2014-03-03T00:00:00"/>
    <n v="4.88"/>
  </r>
  <r>
    <n v="202"/>
    <x v="0"/>
    <s v="St Clair"/>
    <s v="76G38"/>
    <s v="Rehab 8.8 miles of WB IL-15"/>
    <n v="4.2"/>
    <d v="2013-11-26T00:00:00"/>
    <d v="2013-12-06T00:00:00"/>
    <d v="2014-01-17T00:00:00"/>
    <d v="2014-03-03T00:00:00"/>
    <n v="4.9000000000000004"/>
  </r>
  <r>
    <n v="203"/>
    <x v="0"/>
    <s v="Wayne"/>
    <s v="74512"/>
    <s v="Resurface US-45"/>
    <n v="3"/>
    <d v="2014-01-23T00:00:00"/>
    <d v="2014-01-24T00:00:00"/>
    <d v="2014-02-28T00:00:00"/>
    <d v="2014-04-03T00:00:00"/>
    <n v="2.4"/>
  </r>
  <r>
    <n v="204"/>
    <x v="0"/>
    <s v="Williamson "/>
    <s v="78277"/>
    <s v="Rehab Herrin Rd"/>
    <n v="5.4"/>
    <d v="2014-01-23T00:00:00"/>
    <d v="2014-01-24T00:00:00"/>
    <d v="2014-02-28T00:00:00"/>
    <d v="2014-04-03T00:00:00"/>
    <n v="5.0999999999999996"/>
  </r>
  <r>
    <n v="205"/>
    <x v="0"/>
    <s v="Cook"/>
    <s v="60W71"/>
    <s v="I-90/94/290 Harrison St. Bridge (east) Rehab"/>
    <n v="8.1999999999999993"/>
    <d v="2014-01-23T00:00:00"/>
    <d v="2014-01-24T00:00:00"/>
    <d v="2014-04-25T00:00:00"/>
    <d v="2014-06-09T00:00:00"/>
    <n v="10.776"/>
  </r>
  <r>
    <n v="206"/>
    <x v="0"/>
    <s v="Henry"/>
    <s v="64G21"/>
    <s v="Pavement Rehab IL-92"/>
    <n v="2.7"/>
    <d v="2014-01-23T00:00:00"/>
    <d v="2014-01-24T00:00:00"/>
    <d v="2014-02-28T00:00:00"/>
    <d v="2014-04-03T00:00:00"/>
    <n v="2.4"/>
  </r>
  <r>
    <n v="207"/>
    <x v="0"/>
    <s v="JoDaviess "/>
    <s v="64H62"/>
    <s v="US-20, Tippett Rd to IL-84"/>
    <n v="2"/>
    <d v="2014-01-23T00:00:00"/>
    <d v="2014-01-24T00:00:00"/>
    <d v="2014-02-28T00:00:00"/>
    <d v="2014-04-03T00:00:00"/>
    <n v="2.1"/>
  </r>
  <r>
    <n v="208"/>
    <x v="0"/>
    <s v="Lee/Ogle"/>
    <s v="64J29"/>
    <s v="Resurface IL-251 from I-88 to Chicago Rd"/>
    <n v="3.7"/>
    <d v="2014-01-23T00:00:00"/>
    <d v="2014-01-24T00:00:00"/>
    <d v="2014-02-28T00:00:00"/>
    <d v="2014-04-03T00:00:00"/>
    <n v="3.2"/>
  </r>
  <r>
    <n v="209"/>
    <x v="0"/>
    <s v="DeKalb"/>
    <s v="66D36"/>
    <s v="IL-64 Safety Improvements"/>
    <n v="2.4"/>
    <d v="2014-01-23T00:00:00"/>
    <d v="2014-01-24T00:00:00"/>
    <d v="2014-02-28T00:00:00"/>
    <d v="2014-04-03T00:00:00"/>
    <n v="1.7"/>
  </r>
  <r>
    <n v="210"/>
    <x v="0"/>
    <s v="Logan"/>
    <s v="72B82"/>
    <s v="IL-20 Rehab"/>
    <n v="5.6"/>
    <d v="2014-01-23T00:00:00"/>
    <d v="2014-01-24T00:00:00"/>
    <d v="2014-02-28T00:00:00"/>
    <d v="2014-04-03T00:00:00"/>
    <n v="3.7"/>
  </r>
  <r>
    <n v="211"/>
    <x v="4"/>
    <s v="St Louis"/>
    <s v="SP-069-733-024"/>
    <s v="11.6 miles resurfacing on CSAH-133"/>
    <n v="4"/>
    <d v="2014-03-13T00:00:00"/>
    <m/>
    <m/>
    <m/>
    <m/>
  </r>
  <r>
    <n v="212"/>
    <x v="2"/>
    <s v="Contra Costa"/>
    <s v="BRLO-5928(045)"/>
    <s v="Replace Orwood Road Bridge"/>
    <n v="5.7"/>
    <d v="2014-03-19T00:00:00"/>
    <m/>
    <m/>
    <m/>
    <m/>
  </r>
  <r>
    <n v="213"/>
    <x v="2"/>
    <s v="Contra Costa"/>
    <s v="BRLO-5928(068)"/>
    <s v="Replace Marsh Creek Detention Facility Bridge"/>
    <n v="1.2"/>
    <d v="2014-03-19T00:00:00"/>
    <m/>
    <m/>
    <m/>
    <m/>
  </r>
  <r>
    <n v="214"/>
    <x v="2"/>
    <s v="Contra Costa"/>
    <s v="BRLS-5928(067)"/>
    <s v="Replace San Pablo Avenue Bridge"/>
    <n v="2.7"/>
    <d v="2014-03-19T00:00:00"/>
    <m/>
    <m/>
    <m/>
    <m/>
  </r>
  <r>
    <n v="215"/>
    <x v="0"/>
    <s v="Peoria "/>
    <n v="68683"/>
    <s v="Allen Rd/Old IL-176 Improvements"/>
    <n v="12.935"/>
    <d v="2014-03-24T00:00:00"/>
    <d v="2014-03-21T00:00:00"/>
    <d v="2014-04-25T00:00:00"/>
    <d v="2014-06-09T00:00:00"/>
    <n v="12.356"/>
  </r>
  <r>
    <n v="216"/>
    <x v="0"/>
    <s v="Vermilion"/>
    <s v="70614"/>
    <s v="Replace Bridge on IL-119"/>
    <n v="2.48"/>
    <d v="2014-03-24T00:00:00"/>
    <d v="2014-03-21T00:00:00"/>
    <d v="2014-04-25T00:00:00"/>
    <d v="2014-06-09T00:00:00"/>
    <n v="2.6"/>
  </r>
  <r>
    <n v="217"/>
    <x v="0"/>
    <s v="Sangamon"/>
    <s v="72890"/>
    <s v="Wabash Avenue widening and improvements"/>
    <n v="19.5"/>
    <d v="2014-03-24T00:00:00"/>
    <d v="2014-03-21T00:00:00"/>
    <d v="2014-04-25T00:00:00"/>
    <d v="2014-06-09T00:00:00"/>
    <n v="25.588000000000001"/>
  </r>
  <r>
    <n v="218"/>
    <x v="0"/>
    <s v="Fayette"/>
    <s v="74175"/>
    <s v="I-70 Bridge Replacement"/>
    <n v="47.52"/>
    <d v="2014-03-24T00:00:00"/>
    <d v="2014-03-21T00:00:00"/>
    <d v="2014-04-25T00:00:00"/>
    <d v="2014-06-09T00:00:00"/>
    <n v="19.626000000000001"/>
  </r>
  <r>
    <n v="219"/>
    <x v="0"/>
    <s v="Shelby &amp; Effingham"/>
    <s v="74610"/>
    <s v="Safety Improvements on IL-32 from IL-16 to IL-33, 16.7 miles"/>
    <n v="3.39"/>
    <d v="2014-03-24T00:00:00"/>
    <d v="2014-03-21T00:00:00"/>
    <d v="2014-04-25T00:00:00"/>
    <d v="2014-06-09T00:00:00"/>
    <n v="2.258"/>
  </r>
  <r>
    <n v="220"/>
    <x v="0"/>
    <s v="Williamson "/>
    <n v="78221"/>
    <s v="New IL-13 interchange &amp; overpass at Wolf Creek Road"/>
    <n v="26"/>
    <d v="2014-03-24T00:00:00"/>
    <d v="2014-03-21T00:00:00"/>
    <d v="2014-04-25T00:00:00"/>
    <d v="2014-06-09T00:00:00"/>
    <n v="24.1"/>
  </r>
  <r>
    <n v="221"/>
    <x v="0"/>
    <s v="Jefferson "/>
    <n v="78276"/>
    <s v="I-57/64 pavement rehab &amp; bridge rehab"/>
    <n v="8.5"/>
    <d v="2014-03-24T00:00:00"/>
    <d v="2014-03-21T00:00:00"/>
    <d v="2014-04-25T00:00:00"/>
    <d v="2014-06-09T00:00:00"/>
    <n v="12.76"/>
  </r>
  <r>
    <n v="222"/>
    <x v="0"/>
    <s v="Saline "/>
    <n v="78401"/>
    <s v="Remove/Replace NB/SB Lane of IL-34 North of Harrisburg"/>
    <n v="3"/>
    <d v="2014-03-24T00:00:00"/>
    <d v="2014-03-21T00:00:00"/>
    <d v="2014-04-25T00:00:00"/>
    <d v="2014-06-09T00:00:00"/>
    <n v="3.27"/>
  </r>
  <r>
    <n v="223"/>
    <x v="0"/>
    <s v="Bond"/>
    <s v="76D21"/>
    <s v="I-70 Resurfacing 4.5 miles &amp; Bridge Repair"/>
    <n v="11.4"/>
    <d v="2014-03-24T00:00:00"/>
    <d v="2014-03-21T00:00:00"/>
    <d v="2014-04-25T00:00:00"/>
    <d v="2014-06-09T00:00:00"/>
    <n v="8.5299999999999994"/>
  </r>
  <r>
    <n v="224"/>
    <x v="0"/>
    <s v="Madison"/>
    <s v="76G60"/>
    <s v="Resurface 4.5 miles of IL-3"/>
    <n v="2.1"/>
    <d v="2014-03-24T00:00:00"/>
    <d v="2014-03-21T00:00:00"/>
    <d v="2014-04-25T00:00:00"/>
    <d v="2014-06-09T00:00:00"/>
    <n v="1.958"/>
  </r>
  <r>
    <n v="225"/>
    <x v="0"/>
    <s v="Washington"/>
    <s v="76G61"/>
    <s v="Resurface 9.86 of IL-177"/>
    <n v="2.8"/>
    <d v="2014-03-24T00:00:00"/>
    <d v="2014-03-21T00:00:00"/>
    <d v="2014-04-25T00:00:00"/>
    <d v="2014-06-09T00:00:00"/>
    <n v="3.1"/>
  </r>
  <r>
    <n v="226"/>
    <x v="0"/>
    <s v="Peoria "/>
    <n v="68481"/>
    <s v="IL-29"/>
    <n v="2"/>
    <d v="2014-05-06T00:00:00"/>
    <d v="2014-05-09T00:00:00"/>
    <d v="2014-06-13T00:00:00"/>
    <d v="2014-07-25T00:00:00"/>
    <n v="1.5"/>
  </r>
  <r>
    <n v="227"/>
    <x v="0"/>
    <s v="Peoria "/>
    <n v="68697"/>
    <s v="IL-8 Reconstruction"/>
    <n v="3.15"/>
    <d v="2014-05-06T00:00:00"/>
    <d v="2014-05-09T00:00:00"/>
    <d v="2014-06-13T00:00:00"/>
    <d v="2014-07-25T00:00:00"/>
    <n v="3"/>
  </r>
  <r>
    <n v="228"/>
    <x v="0"/>
    <s v="Cumberland"/>
    <s v="74386"/>
    <s v="I-70 resurfacing 7.5 miles"/>
    <n v="5.7"/>
    <d v="2014-05-06T00:00:00"/>
    <d v="2014-05-09T00:00:00"/>
    <d v="2014-06-13T00:00:00"/>
    <d v="2014-08-26T00:00:00"/>
    <n v="2"/>
  </r>
  <r>
    <n v="229"/>
    <x v="0"/>
    <s v="Macon"/>
    <n v="74475"/>
    <s v="IL-128"/>
    <n v="2.79"/>
    <d v="2014-05-06T00:00:00"/>
    <d v="2014-05-09T00:00:00"/>
    <d v="2014-06-13T00:00:00"/>
    <d v="2014-07-25T00:00:00"/>
    <n v="3"/>
  </r>
  <r>
    <n v="230"/>
    <x v="0"/>
    <s v="White"/>
    <n v="78379"/>
    <s v="IL-1 improvements"/>
    <n v="3.2"/>
    <d v="2014-05-06T00:00:00"/>
    <d v="2014-05-09T00:00:00"/>
    <d v="2014-06-13T00:00:00"/>
    <d v="2014-07-25T00:00:00"/>
    <n v="3.2"/>
  </r>
  <r>
    <n v="231"/>
    <x v="0"/>
    <s v="Cook"/>
    <s v="60J15"/>
    <s v="Rehab 63rd St Bridge over I90/94 &amp; CTA"/>
    <n v="8.3000000000000007"/>
    <d v="2014-05-06T00:00:00"/>
    <d v="2014-05-09T00:00:00"/>
    <d v="2014-06-13T00:00:00"/>
    <d v="2014-07-25T00:00:00"/>
    <n v="8.3000000000000007"/>
  </r>
  <r>
    <n v="232"/>
    <x v="0"/>
    <s v="Kane"/>
    <s v="60T09"/>
    <s v="US-20 Intersection Improvements (CMAQ $$)"/>
    <n v="2"/>
    <d v="2014-05-06T00:00:00"/>
    <d v="2014-08-12T00:00:00"/>
    <d v="2014-08-22T00:00:00"/>
    <d v="2014-09-03T00:00:00"/>
    <n v="3.8"/>
  </r>
  <r>
    <n v="233"/>
    <x v="0"/>
    <s v="Kane"/>
    <s v="60T10"/>
    <s v="US-20 Intersection Improvements (CMAQ $$)"/>
    <n v="3.3"/>
    <d v="2014-05-06T00:00:00"/>
    <d v="2014-08-12T00:00:00"/>
    <d v="2014-08-22T00:00:00"/>
    <d v="2014-08-26T00:00:00"/>
    <n v="5.5"/>
  </r>
  <r>
    <n v="234"/>
    <x v="0"/>
    <s v="Cook"/>
    <s v="60W28"/>
    <s v="FAI 90/94/290 Interchange reconstruction"/>
    <n v="46"/>
    <d v="2014-05-06T00:00:00"/>
    <d v="2014-07-01T00:00:00"/>
    <d v="2014-07-11T00:00:00"/>
    <d v="2014-08-15T00:00:00"/>
    <n v="55.8"/>
  </r>
  <r>
    <n v="235"/>
    <x v="0"/>
    <s v="McHenry  "/>
    <s v="60W91"/>
    <s v="US-14"/>
    <n v="2.835"/>
    <d v="2014-05-06T00:00:00"/>
    <d v="2014-05-09T00:00:00"/>
    <d v="2014-06-13T00:00:00"/>
    <d v="2014-07-25T00:00:00"/>
    <n v="2.5"/>
  </r>
  <r>
    <n v="236"/>
    <x v="0"/>
    <s v="Will"/>
    <s v="60X60"/>
    <s v="I-55 rehab - Blodgett Rd at Grant Creek"/>
    <n v="2"/>
    <d v="2014-05-06T00:00:00"/>
    <d v="2014-05-09T00:00:00"/>
    <d v="2014-06-13T00:00:00"/>
    <d v="2014-07-25T00:00:00"/>
    <n v="1.8"/>
  </r>
  <r>
    <n v="237"/>
    <x v="0"/>
    <s v="Rock Island"/>
    <s v="64G65"/>
    <s v="I-88 Resurfacing "/>
    <n v="14.5"/>
    <d v="2014-05-06T00:00:00"/>
    <d v="2014-05-09T00:00:00"/>
    <d v="2014-06-13T00:00:00"/>
    <d v="2014-07-25T00:00:00"/>
    <n v="15.6"/>
  </r>
  <r>
    <n v="238"/>
    <x v="0"/>
    <s v="Carroll"/>
    <s v="64J31"/>
    <s v="Resurfacing"/>
    <n v="2.25"/>
    <d v="2014-05-06T00:00:00"/>
    <d v="2014-05-09T00:00:00"/>
    <d v="2014-06-13T00:00:00"/>
    <d v="2014-07-25T00:00:00"/>
    <n v="2.2000000000000002"/>
  </r>
  <r>
    <n v="239"/>
    <x v="0"/>
    <s v="Rock Island"/>
    <s v="64J68"/>
    <s v="Reconst 3rd Ave - 19th St to 23rd St in Moline"/>
    <n v="7.2969999999999997"/>
    <d v="2014-05-06T00:00:00"/>
    <d v="2014-05-09T00:00:00"/>
    <d v="2014-06-13T00:00:00"/>
    <d v="2014-07-31T00:00:00"/>
    <n v="6.9"/>
  </r>
  <r>
    <n v="240"/>
    <x v="0"/>
    <s v="LaSalle"/>
    <s v="66A35"/>
    <s v="Resurfacing I-80"/>
    <n v="8.27"/>
    <d v="2014-05-06T00:00:00"/>
    <d v="2014-05-09T00:00:00"/>
    <d v="2014-06-13T00:00:00"/>
    <d v="2014-07-25T00:00:00"/>
    <n v="8.5"/>
  </r>
  <r>
    <n v="241"/>
    <x v="0"/>
    <s v="Kendall"/>
    <s v="66D39"/>
    <s v="IL-126 Safety Improvements"/>
    <n v="2.1"/>
    <d v="2014-05-06T00:00:00"/>
    <d v="2014-05-09T00:00:00"/>
    <d v="2014-06-13T00:00:00"/>
    <d v="2014-08-25T00:00:00"/>
    <n v="1.4"/>
  </r>
  <r>
    <n v="242"/>
    <x v="0"/>
    <s v="McLean"/>
    <s v="70A28"/>
    <s v="I-39 Reconstruction"/>
    <n v="11.34"/>
    <d v="2014-05-06T00:00:00"/>
    <d v="2014-05-09T00:00:00"/>
    <d v="2014-06-13T00:00:00"/>
    <d v="2014-07-25T00:00:00"/>
    <n v="12.8"/>
  </r>
  <r>
    <n v="243"/>
    <x v="0"/>
    <s v="Marion "/>
    <s v="76F28"/>
    <s v="US-50 Resurf &amp; Guardrail - 6.44 miles"/>
    <n v="3.3"/>
    <d v="2014-05-06T00:00:00"/>
    <d v="2014-05-09T00:00:00"/>
    <d v="2014-06-13T00:00:00"/>
    <d v="2014-07-25T00:00:00"/>
    <n v="3.1"/>
  </r>
  <r>
    <n v="244"/>
    <x v="0"/>
    <s v="Madison"/>
    <s v="76G58"/>
    <s v="IL-140 resurfacing - 6.64 miles"/>
    <n v="2"/>
    <d v="2014-05-06T00:00:00"/>
    <d v="2014-05-09T00:00:00"/>
    <d v="2014-06-13T00:00:00"/>
    <d v="2014-07-25T00:00:00"/>
    <n v="3.1"/>
  </r>
  <r>
    <n v="245"/>
    <x v="5"/>
    <s v="New Haven"/>
    <s v="151-273"/>
    <s v="I-84 Reconstruct 2.7 miles in Waterbury"/>
    <n v="448"/>
    <d v="2014-05-28T00:00:00"/>
    <d v="2014-06-25T00:00:00"/>
    <m/>
    <m/>
    <m/>
  </r>
  <r>
    <n v="246"/>
    <x v="0"/>
    <s v="Coles"/>
    <s v="74423"/>
    <s v="IL-16/Harrison Ave Turnlanes &amp; Resurfacing"/>
    <n v="3"/>
    <d v="2014-06-18T00:00:00"/>
    <d v="2014-07-01T00:00:00"/>
    <d v="2014-08-01T00:00:00"/>
    <d v="2015-01-17T00:00:00"/>
    <n v="2.6"/>
  </r>
  <r>
    <n v="247"/>
    <x v="0"/>
    <s v="Saline &amp; Pope"/>
    <s v="78430"/>
    <s v="IL-34 Resurfacing"/>
    <n v="2.4"/>
    <d v="2014-06-18T00:00:00"/>
    <m/>
    <m/>
    <m/>
    <m/>
  </r>
  <r>
    <n v="247"/>
    <x v="0"/>
    <s v="Kane"/>
    <s v="60N38"/>
    <s v="IL-38 reconstruction"/>
    <n v="4.43"/>
    <d v="2014-06-18T00:00:00"/>
    <d v="2014-07-03T00:00:00"/>
    <d v="2014-08-01T00:00:00"/>
    <d v="2014-08-25T00:00:00"/>
    <n v="4.7"/>
  </r>
  <r>
    <n v="248"/>
    <x v="0"/>
    <s v="Boone"/>
    <s v="64H90"/>
    <s v="14 mile resurfacing IL-76 WI SL to US-20 Bus"/>
    <n v="4.2"/>
    <d v="2014-06-18T00:00:00"/>
    <d v="2014-07-03T00:00:00"/>
    <d v="2014-08-01T00:00:00"/>
    <d v="2014-09-18T00:00:00"/>
    <n v="3.9"/>
  </r>
  <r>
    <n v="249"/>
    <x v="0"/>
    <s v="Madison"/>
    <s v="76G24"/>
    <s v="IL-203 resurfacing 3.3 miles"/>
    <n v="4.4000000000000004"/>
    <d v="2014-06-18T00:00:00"/>
    <d v="2014-07-03T00:00:00"/>
    <d v="2014-08-01T00:00:00"/>
    <d v="2014-08-26T00:00:00"/>
    <n v="1.3"/>
  </r>
  <r>
    <n v="250"/>
    <x v="2"/>
    <s v="LosAngeles &amp; Orange"/>
    <s v="123545"/>
    <s v="6th St Viaduct/Bridge Replacement (City of LA)"/>
    <n v="419"/>
    <d v="2014-06-24T00:00:00"/>
    <m/>
    <m/>
    <m/>
    <m/>
  </r>
  <r>
    <n v="251"/>
    <x v="1"/>
    <s v="Monroe"/>
    <s v="4940T7"/>
    <s v="Reconstruct Segment of Rochester Inner Loop Express into a modern day &quot;complete street&quot;"/>
    <n v="23.6"/>
    <d v="2014-06-27T00:00:00"/>
    <m/>
    <m/>
    <m/>
    <m/>
  </r>
  <r>
    <n v="252"/>
    <x v="0"/>
    <s v="Randolph"/>
    <s v="76409"/>
    <s v="Root Rd over Kaskaskia River Bridge Rehab"/>
    <n v="2.7"/>
    <d v="2014-08-05T00:00:00"/>
    <d v="2014-08-15T00:00:00"/>
    <d v="2014-09-19T00:00:00"/>
    <d v="2014-10-24T00:00:00"/>
    <n v="2.4"/>
  </r>
  <r>
    <n v="253"/>
    <x v="0"/>
    <s v="Alexander"/>
    <s v="78400"/>
    <s v="US-60/62"/>
    <n v="3"/>
    <d v="2014-08-05T00:00:00"/>
    <m/>
    <d v="2014-09-19T00:00:00"/>
    <d v="2014-10-22T00:00:00"/>
    <n v="2.8"/>
  </r>
  <r>
    <n v="254"/>
    <x v="0"/>
    <s v="Cook"/>
    <s v="60J16"/>
    <s v="IL Rte 171 SB - Bridge Rehab"/>
    <n v="38.615000000000002"/>
    <d v="2014-08-05T00:00:00"/>
    <d v="2014-08-15T00:00:00"/>
    <d v="2014-09-19T00:00:00"/>
    <d v="2014-10-24T00:00:00"/>
    <n v="26.2"/>
  </r>
  <r>
    <n v="255"/>
    <x v="0"/>
    <s v="Will"/>
    <s v="60L71"/>
    <s v="US-6/IL-7 Widening reconstr Gougar Rd to Will Rd"/>
    <n v="55.7"/>
    <d v="2014-08-05T00:00:00"/>
    <d v="2014-12-18T00:00:00"/>
    <d v="2015-01-30T00:00:00"/>
    <d v="2015-04-03T00:00:00"/>
    <n v="57.1"/>
  </r>
  <r>
    <n v="256"/>
    <x v="0"/>
    <s v="Cook"/>
    <s v="60L72"/>
    <s v="US-6/IL-7 Widening Will Rd to Ravinia Ave"/>
    <n v="48.5"/>
    <d v="2014-08-05T00:00:00"/>
    <d v="2014-12-18T00:00:00"/>
    <d v="2015-01-30T00:00:00"/>
    <d v="2015-03-12T00:00:00"/>
    <n v="47.2"/>
  </r>
  <r>
    <n v="257"/>
    <x v="0"/>
    <s v="Kane"/>
    <s v="60T27"/>
    <s v="US20 roadway improvements"/>
    <n v="5.7"/>
    <d v="2014-08-05T00:00:00"/>
    <m/>
    <d v="2014-12-19T00:00:00"/>
    <d v="2015-03-19T00:00:00"/>
    <n v="5.2"/>
  </r>
  <r>
    <n v="258"/>
    <x v="0"/>
    <s v="Cook"/>
    <s v="60W77"/>
    <s v="IL 171 over I-55 Bridge Replacement"/>
    <n v="7.843"/>
    <d v="2014-08-05T00:00:00"/>
    <d v="2014-08-15T00:00:00"/>
    <d v="2014-09-19T00:00:00"/>
    <d v="2014-10-24T00:00:00"/>
    <n v="8.8000000000000007"/>
  </r>
  <r>
    <n v="259"/>
    <x v="0"/>
    <s v="Lake"/>
    <s v="60X23"/>
    <s v="IL21 Church to Townline - Road improvements "/>
    <n v="2.8"/>
    <d v="2014-08-05T00:00:00"/>
    <d v="2014-08-15T00:00:00"/>
    <d v="2014-09-19T00:00:00"/>
    <d v="2014-10-22T00:00:00"/>
    <n v="4.3"/>
  </r>
  <r>
    <n v="259"/>
    <x v="0"/>
    <s v="Madison"/>
    <s v="76F13"/>
    <s v="I-70 reconstruct 9.14 miles"/>
    <n v="25"/>
    <d v="2014-08-05T00:00:00"/>
    <d v="2014-08-15T00:00:00"/>
    <d v="2014-09-19T00:00:00"/>
    <d v="2014-10-24T00:00:00"/>
    <n v="29.9"/>
  </r>
  <r>
    <n v="260"/>
    <x v="0"/>
    <s v="Clinton"/>
    <s v="76G31"/>
    <s v="IL161 Resurfaceing 15 miles"/>
    <n v="6.1"/>
    <d v="2014-08-05T00:00:00"/>
    <d v="2014-08-15T00:00:00"/>
    <d v="2014-09-19T00:00:00"/>
    <d v="2014-11-05T00:00:00"/>
    <n v="3.7"/>
  </r>
  <r>
    <n v="261"/>
    <x v="0"/>
    <s v="St Clair"/>
    <s v="76G55"/>
    <s v="IL159 Resurfacing &amp; Guardrail improvments"/>
    <n v="3.6"/>
    <d v="2014-08-05T00:00:00"/>
    <d v="2014-08-15T00:00:00"/>
    <m/>
    <m/>
    <m/>
  </r>
  <r>
    <n v="261"/>
    <x v="1"/>
    <s v="Kings &amp; Queens"/>
    <s v="D900011"/>
    <s v="BQE/I-278 Replacement of Kosciuszko Bridge over Newton Creek (D-B)"/>
    <n v="550"/>
    <d v="2014-08-05T00:00:00"/>
    <m/>
    <d v="2013-12-04T00:00:00"/>
    <d v="2014-05-23T00:00:00"/>
    <n v="554.77"/>
  </r>
  <r>
    <n v="262"/>
    <x v="2"/>
    <s v="Contra Costa"/>
    <s v="0662-6R4025"/>
    <s v="Marsh Creek Safety Improvements"/>
    <n v="1.2"/>
    <d v="2014-09-16T00:00:00"/>
    <m/>
    <m/>
    <m/>
    <m/>
  </r>
  <r>
    <n v="263"/>
    <x v="3"/>
    <s v="Hampden"/>
    <s v="607731"/>
    <s v="I-91 Viaduct rehab over East &amp; West Columbus Ave in Springfield"/>
    <n v="230"/>
    <d v="2014-09-23T00:00:00"/>
    <m/>
    <m/>
    <m/>
    <m/>
  </r>
  <r>
    <n v="264"/>
    <x v="4"/>
    <s v="St Louis"/>
    <s v="SP-069-609-038"/>
    <s v="Martin Rd pavement rehab"/>
    <n v="3.1"/>
    <d v="2014-09-23T00:00:00"/>
    <m/>
    <m/>
    <m/>
    <m/>
  </r>
  <r>
    <n v="265"/>
    <x v="1"/>
    <s v="Westchester"/>
    <s v="8760.92"/>
    <s v="Ashford Ave Bridge Rehab"/>
    <n v="20"/>
    <d v="2014-10-02T00:00:00"/>
    <m/>
    <m/>
    <m/>
    <m/>
  </r>
  <r>
    <n v="266"/>
    <x v="2"/>
    <s v="Contra Costa"/>
    <s v="STPL_5928(120)"/>
    <s v="Countywide overlays - Pleasant Hill Rd, Byron Hwy, &amp; Vasco Rd"/>
    <n v="2.5"/>
    <d v="2014-10-02T00:00:00"/>
    <m/>
    <m/>
    <m/>
    <m/>
  </r>
  <r>
    <n v="267"/>
    <x v="0"/>
    <s v="Marshall"/>
    <s v="68580"/>
    <s v="IL-89"/>
    <n v="5.6"/>
    <d v="2014-10-14T00:00:00"/>
    <d v="2014-10-17T00:00:00"/>
    <d v="2014-11-21T00:00:00"/>
    <d v="2014-12-30T00:00:00"/>
    <n v="6.1"/>
  </r>
  <r>
    <n v="268"/>
    <x v="0"/>
    <s v="Lawrence"/>
    <s v="74246"/>
    <s v="IL-250 bridge replacement"/>
    <n v="3.74"/>
    <d v="2014-10-14T00:00:00"/>
    <d v="2014-10-17T00:00:00"/>
    <d v="2014-11-21T00:00:00"/>
    <d v="2015-01-07T00:00:00"/>
    <n v="2.8"/>
  </r>
  <r>
    <n v="269"/>
    <x v="0"/>
    <s v="Coles"/>
    <s v="74350"/>
    <s v="IL-133 pavement rehab"/>
    <n v="4.09"/>
    <d v="2014-10-14T00:00:00"/>
    <d v="2014-10-17T00:00:00"/>
    <d v="2014-11-21T00:00:00"/>
    <d v="2014-12-30T00:00:00"/>
    <n v="3.1"/>
  </r>
  <r>
    <n v="270"/>
    <x v="0"/>
    <s v="Moultrie"/>
    <s v="74357"/>
    <s v="IL-32 bridge rehab"/>
    <n v="5.8"/>
    <d v="2014-10-14T00:00:00"/>
    <d v="2014-10-17T00:00:00"/>
    <d v="2014-11-21T00:00:00"/>
    <d v="2014-12-30T00:00:00"/>
    <n v="2.7"/>
  </r>
  <r>
    <n v="271"/>
    <x v="0"/>
    <s v="Macon"/>
    <s v="74624"/>
    <s v="IL-121/48 pavement rehab"/>
    <n v="4.84"/>
    <d v="2014-10-14T00:00:00"/>
    <m/>
    <d v="2014-11-21T00:00:00"/>
    <d v="2015-04-07T00:00:00"/>
    <n v="5.7"/>
  </r>
  <r>
    <n v="272"/>
    <x v="0"/>
    <s v="Jersey"/>
    <s v="76789"/>
    <s v="IL-3 pavement rehab"/>
    <n v="10.6"/>
    <d v="2014-10-14T00:00:00"/>
    <d v="2014-10-17T00:00:00"/>
    <d v="2014-11-21T00:00:00"/>
    <d v="2015-02-11T00:00:00"/>
    <n v="13.7"/>
  </r>
  <r>
    <n v="273"/>
    <x v="0"/>
    <s v="Williamson "/>
    <s v="78380"/>
    <s v="I-57"/>
    <n v="21.1"/>
    <d v="2014-10-14T00:00:00"/>
    <m/>
    <d v="2014-11-21T00:00:00"/>
    <m/>
    <m/>
  </r>
  <r>
    <n v="274"/>
    <x v="0"/>
    <s v="Jefferson "/>
    <s v="78437"/>
    <s v="I-57"/>
    <n v="7.8"/>
    <d v="2014-10-14T00:00:00"/>
    <m/>
    <d v="2014-11-21T00:00:00"/>
    <m/>
    <m/>
  </r>
  <r>
    <n v="275"/>
    <x v="0"/>
    <s v="Will"/>
    <s v="60P95"/>
    <s v="US-30 widen/reconstr IL-59 toI-55"/>
    <n v="25.8"/>
    <d v="2014-10-14T00:00:00"/>
    <d v="2014-10-17T00:00:00"/>
    <d v="2014-11-21T00:00:00"/>
    <d v="2015-03-09T00:00:00"/>
    <n v="21"/>
  </r>
  <r>
    <n v="276"/>
    <x v="0"/>
    <s v="Kane"/>
    <s v="60X70"/>
    <s v="US-30 @ Dugan Rd intersection reconstr"/>
    <n v="7.8"/>
    <d v="2014-10-14T00:00:00"/>
    <m/>
    <d v="2014-12-19T00:00:00"/>
    <d v="2015-03-26T00:00:00"/>
    <n v="8.5"/>
  </r>
  <r>
    <n v="277"/>
    <x v="0"/>
    <s v="Will"/>
    <s v="60X84"/>
    <s v="I-55 inchange ramp constr"/>
    <n v="10.5"/>
    <d v="2014-10-14T00:00:00"/>
    <m/>
    <d v="2014-12-19T00:00:00"/>
    <d v="2015-03-23T00:00:00"/>
    <n v="8.9"/>
  </r>
  <r>
    <n v="278"/>
    <x v="0"/>
    <s v="Whiteside "/>
    <s v="64C17"/>
    <s v="IL-40 bridge replacemnt @ Hennepin Canal Feeder"/>
    <n v="3.3"/>
    <d v="2014-10-14T00:00:00"/>
    <d v="2014-10-17T00:00:00"/>
    <d v="2014-11-21T00:00:00"/>
    <d v="2014-12-30T00:00:00"/>
    <n v="5.2"/>
  </r>
  <r>
    <n v="279"/>
    <x v="0"/>
    <s v="Henry"/>
    <s v="64G63"/>
    <s v="I-80 pavement rehab"/>
    <n v="10"/>
    <d v="2014-10-14T00:00:00"/>
    <d v="2014-10-17T00:00:00"/>
    <d v="2014-11-21T00:00:00"/>
    <d v="2014-12-30T00:00:00"/>
    <n v="8.6"/>
  </r>
  <r>
    <n v="280"/>
    <x v="0"/>
    <s v="Henry"/>
    <s v="64G64"/>
    <s v="I-80 pavement rehab"/>
    <n v="21"/>
    <d v="2014-10-14T00:00:00"/>
    <d v="2014-10-17T00:00:00"/>
    <d v="2014-11-21T00:00:00"/>
    <d v="2014-12-30T00:00:00"/>
    <n v="18.2"/>
  </r>
  <r>
    <n v="281"/>
    <x v="0"/>
    <s v="Henry"/>
    <s v="64J43"/>
    <s v="US-6/IL-84 intersection reconstr"/>
    <n v="3.6"/>
    <d v="2014-10-14T00:00:00"/>
    <d v="2014-10-17T00:00:00"/>
    <d v="2014-11-21T00:00:00"/>
    <d v="2014-12-30T00:00:00"/>
    <n v="5"/>
  </r>
  <r>
    <n v="282"/>
    <x v="0"/>
    <s v="Grundy"/>
    <s v="66B27"/>
    <s v="I-80"/>
    <n v="2.8"/>
    <d v="2014-10-14T00:00:00"/>
    <d v="2014-10-17T00:00:00"/>
    <d v="2014-11-21T00:00:00"/>
    <d v="2014-12-30T00:00:00"/>
    <n v="3.1"/>
  </r>
  <r>
    <n v="283"/>
    <x v="0"/>
    <s v="Kendall"/>
    <s v="66B84"/>
    <s v="IL-47"/>
    <n v="62"/>
    <d v="2014-10-14T00:00:00"/>
    <d v="2014-10-17T00:00:00"/>
    <d v="2014-11-21T00:00:00"/>
    <d v="2015-01-17T00:00:00"/>
    <n v="46.2"/>
  </r>
  <r>
    <n v="284"/>
    <x v="0"/>
    <s v="Grundy"/>
    <s v="66B91"/>
    <s v="US-67 bridge reconstruction"/>
    <n v="3.4"/>
    <d v="2014-10-14T00:00:00"/>
    <d v="2014-10-17T00:00:00"/>
    <d v="2014-11-21T00:00:00"/>
    <d v="2014-12-30T00:00:00"/>
    <n v="2.6"/>
  </r>
  <r>
    <n v="285"/>
    <x v="0"/>
    <s v="Knox"/>
    <s v="68B85"/>
    <s v="I-74"/>
    <n v="5.5"/>
    <d v="2014-10-14T00:00:00"/>
    <d v="2014-10-17T00:00:00"/>
    <d v="2014-11-21T00:00:00"/>
    <d v="2014-12-30T00:00:00"/>
    <n v="3"/>
  </r>
  <r>
    <n v="286"/>
    <x v="0"/>
    <s v="McLean"/>
    <s v="70A20"/>
    <s v="I-39"/>
    <n v="6.12"/>
    <d v="2014-10-14T00:00:00"/>
    <m/>
    <d v="2014-11-21T00:00:00"/>
    <m/>
    <m/>
  </r>
  <r>
    <n v="287"/>
    <x v="0"/>
    <s v="Sangamon"/>
    <s v="72B54"/>
    <s v="I-72"/>
    <n v="20"/>
    <d v="2014-10-14T00:00:00"/>
    <d v="2014-10-17T00:00:00"/>
    <d v="2014-11-21T00:00:00"/>
    <d v="2014-12-30T00:00:00"/>
    <n v="21.6"/>
  </r>
  <r>
    <n v="288"/>
    <x v="0"/>
    <s v="Morgan/Pike"/>
    <s v="72B58"/>
    <s v="IL-104/US-67"/>
    <n v="61.9"/>
    <d v="2014-10-14T00:00:00"/>
    <d v="2014-10-17T00:00:00"/>
    <d v="2014-11-21T00:00:00"/>
    <d v="2015-03-12T00:00:00"/>
    <n v="75.099999999999994"/>
  </r>
  <r>
    <n v="289"/>
    <x v="0"/>
    <s v="Sangamon"/>
    <s v="72G47"/>
    <s v="I-55"/>
    <n v="4.5999999999999996"/>
    <d v="2014-10-14T00:00:00"/>
    <d v="2014-10-17T00:00:00"/>
    <d v="2014-11-21T00:00:00"/>
    <d v="2014-12-30T00:00:00"/>
    <n v="5.5"/>
  </r>
  <r>
    <n v="290"/>
    <x v="0"/>
    <s v="St. Clair"/>
    <s v="76B03"/>
    <s v="Illinois Ave bridge rehab"/>
    <n v="15"/>
    <d v="2014-10-14T00:00:00"/>
    <d v="2014-10-17T00:00:00"/>
    <d v="2014-11-21T00:00:00"/>
    <d v="2014-12-30T00:00:00"/>
    <n v="15.9"/>
  </r>
  <r>
    <n v="291"/>
    <x v="0"/>
    <s v="St. Clair"/>
    <s v="76G09"/>
    <s v="I-64 pavement rehab"/>
    <n v="27"/>
    <d v="2014-10-14T00:00:00"/>
    <m/>
    <d v="2015-01-30T00:00:00"/>
    <m/>
    <m/>
  </r>
  <r>
    <n v="292"/>
    <x v="4"/>
    <s v="St Louis"/>
    <s v="SP-069-609-013"/>
    <s v="Arlington Ave pavement rehab"/>
    <n v="2"/>
    <d v="2014-10-27T00:00:00"/>
    <m/>
    <m/>
    <m/>
    <m/>
  </r>
  <r>
    <n v="293"/>
    <x v="0"/>
    <s v="Iroquois"/>
    <s v="66736"/>
    <s v="IL-1 Bridge remove/replace"/>
    <n v="3.7"/>
    <d v="2014-12-02T00:00:00"/>
    <d v="2014-12-18T00:00:00"/>
    <d v="2015-01-30T00:00:00"/>
    <d v="2015-03-04T00:00:00"/>
    <n v="4.8"/>
  </r>
  <r>
    <n v="294"/>
    <x v="0"/>
    <s v="Macon"/>
    <s v="74515"/>
    <s v="IL48/Wyckles Rd reconstr"/>
    <n v="2.1"/>
    <d v="2014-12-02T00:00:00"/>
    <m/>
    <d v="2015-01-16T00:00:00"/>
    <m/>
    <m/>
  </r>
  <r>
    <n v="295"/>
    <x v="0"/>
    <s v="Peoria "/>
    <s v="89657"/>
    <s v="Nebraska St Bridge"/>
    <n v="0.8"/>
    <d v="2014-12-02T00:00:00"/>
    <d v="2014-12-18T00:00:00"/>
    <d v="2015-01-30T00:00:00"/>
    <d v="2015-03-12T00:00:00"/>
    <n v="0.9"/>
  </r>
  <r>
    <n v="296"/>
    <x v="0"/>
    <s v="Lake"/>
    <s v="60K99"/>
    <s v="US41 resurfacing"/>
    <n v="8"/>
    <d v="2014-12-02T00:00:00"/>
    <d v="2014-12-18T00:00:00"/>
    <d v="2015-01-30T00:00:00"/>
    <d v="2015-03-12T00:00:00"/>
    <n v="11.6"/>
  </r>
  <r>
    <n v="297"/>
    <x v="0"/>
    <s v="Cook"/>
    <s v="60W30"/>
    <s v="I90/94/290 Taylor St Bridge Rehab"/>
    <n v="14.2"/>
    <d v="2014-12-02T00:00:00"/>
    <m/>
    <d v="2015-01-16T00:00:00"/>
    <d v="2015-04-03T00:00:00"/>
    <n v="17.7"/>
  </r>
  <r>
    <n v="298"/>
    <x v="0"/>
    <s v="Cook"/>
    <s v="60X61"/>
    <s v="I90/94/290 WB resurfacing"/>
    <n v="9.5"/>
    <d v="2014-12-02T00:00:00"/>
    <m/>
    <d v="2015-01-16T00:00:00"/>
    <d v="2015-04-16T00:00:00"/>
    <n v="20.5"/>
  </r>
  <r>
    <n v="299"/>
    <x v="0"/>
    <s v="Cook"/>
    <s v="60Y26"/>
    <s v="US6/179 St realignment"/>
    <n v="2.5"/>
    <d v="2014-12-02T00:00:00"/>
    <d v="2015-01-30T00:00:00"/>
    <d v="2015-03-06T00:00:00"/>
    <m/>
    <m/>
  </r>
  <r>
    <n v="300"/>
    <x v="0"/>
    <s v="DuPage"/>
    <s v="60Y95"/>
    <s v="IL390/I290 interchange reconstr"/>
    <n v="43"/>
    <d v="2014-12-02T00:00:00"/>
    <m/>
    <d v="2015-01-16T00:00:00"/>
    <d v="2015-04-23T00:00:00"/>
    <n v="36.5"/>
  </r>
  <r>
    <n v="301"/>
    <x v="0"/>
    <s v="Henry"/>
    <s v="64C05"/>
    <s v="I74/I80 resurfacing"/>
    <n v="14.6"/>
    <d v="2014-12-02T00:00:00"/>
    <d v="2014-12-18T00:00:00"/>
    <d v="2015-01-30T00:00:00"/>
    <d v="2015-03-04T00:00:00"/>
    <n v="16.600000000000001"/>
  </r>
  <r>
    <n v="302"/>
    <x v="0"/>
    <s v="Ogle &amp; Winnebago"/>
    <s v="64G62"/>
    <s v="I39 resurfacing"/>
    <n v="30"/>
    <d v="2014-12-02T00:00:00"/>
    <d v="2014-12-18T00:00:00"/>
    <d v="2015-01-30T00:00:00"/>
    <d v="2015-03-04T00:00:00"/>
    <n v="33"/>
  </r>
  <r>
    <n v="303"/>
    <x v="0"/>
    <s v="Morgan"/>
    <s v="72A97"/>
    <s v="IL-78 bridge replace; resurfacing"/>
    <n v="3.8"/>
    <d v="2014-12-02T00:00:00"/>
    <d v="2014-12-18T00:00:00"/>
    <d v="2015-01-30T00:00:00"/>
    <d v="2015-03-04T00:00:00"/>
    <n v="3.3"/>
  </r>
  <r>
    <n v="304"/>
    <x v="0"/>
    <s v="Hancock"/>
    <s v="72C60"/>
    <s v="IL9/IL94 pavement reconstruction"/>
    <n v="3.4"/>
    <d v="2014-12-02T00:00:00"/>
    <d v="2014-12-18T00:00:00"/>
    <d v="2015-01-30T00:00:00"/>
    <m/>
    <m/>
  </r>
  <r>
    <n v="305"/>
    <x v="0"/>
    <s v="Sangamon"/>
    <s v="72F49"/>
    <s v="I-55 bridge deck replacement"/>
    <n v="4.2"/>
    <d v="2014-12-02T00:00:00"/>
    <d v="2014-12-18T00:00:00"/>
    <d v="2015-01-30T00:00:00"/>
    <d v="2015-03-04T00:00:00"/>
    <n v="4"/>
  </r>
  <r>
    <n v="306"/>
    <x v="0"/>
    <s v="Kankakee"/>
    <s v="66982"/>
    <s v="I-57 Pavement Rehab"/>
    <n v="51"/>
    <d v="2015-01-16T00:00:00"/>
    <m/>
    <d v="2015-03-06T00:00:00"/>
    <m/>
    <m/>
  </r>
  <r>
    <n v="307"/>
    <x v="0"/>
    <s v="Vermillion"/>
    <s v="70788"/>
    <s v="IL49(N) to US150 resurfacing"/>
    <n v="12.7"/>
    <d v="2015-01-16T00:00:00"/>
    <d v="2015-01-30T00:00:00"/>
    <d v="2015-03-06T00:00:00"/>
    <d v="2015-04-15T00:00:00"/>
    <n v="13.1"/>
  </r>
  <r>
    <n v="308"/>
    <x v="0"/>
    <s v="Champaign"/>
    <s v="70844"/>
    <s v="IL47 resurfacing"/>
    <n v="7"/>
    <d v="2015-01-16T00:00:00"/>
    <m/>
    <d v="2015-03-06T00:00:00"/>
    <d v="2015-04-15T00:00:00"/>
    <n v="8.1999999999999993"/>
  </r>
  <r>
    <n v="309"/>
    <x v="0"/>
    <s v="Pike"/>
    <s v="72840"/>
    <s v="IL100 R&amp;R 3 bridges"/>
    <n v="2.2999999999999998"/>
    <d v="2015-01-16T00:00:00"/>
    <m/>
    <d v="2015-03-06T00:00:00"/>
    <d v="2015-04-02T00:00:00"/>
    <n v="1.4"/>
  </r>
  <r>
    <n v="310"/>
    <x v="0"/>
    <s v="Union &amp; Johnson"/>
    <s v="78286"/>
    <s v="I57 reconstruction"/>
    <n v="31.7"/>
    <d v="2015-01-16T00:00:00"/>
    <m/>
    <d v="2015-03-06T00:00:00"/>
    <d v="2015-04-16T00:00:00"/>
    <n v="30"/>
  </r>
  <r>
    <n v="311"/>
    <x v="0"/>
    <s v="Union &amp; Pulaski"/>
    <s v="78319"/>
    <s v="I57(SB) reconstr resurface"/>
    <n v="7.9"/>
    <d v="2015-01-16T00:00:00"/>
    <m/>
    <d v="2015-03-06T00:00:00"/>
    <d v="2015-04-15T00:00:00"/>
    <n v="8.1"/>
  </r>
  <r>
    <n v="312"/>
    <x v="0"/>
    <s v="&quot;multicounty D9&quot;"/>
    <s v="78396"/>
    <s v="Guardrail, shoulder improvements"/>
    <n v="2.2000000000000002"/>
    <d v="2015-01-16T00:00:00"/>
    <m/>
    <d v="2015-03-06T00:00:00"/>
    <d v="2015-04-03T00:00:00"/>
    <n v="0.3"/>
  </r>
  <r>
    <n v="313"/>
    <x v="0"/>
    <s v="DuPage"/>
    <s v="60W55"/>
    <s v="IL83/63 St culvert replacement"/>
    <n v="3.6"/>
    <d v="2015-01-16T00:00:00"/>
    <m/>
    <d v="2015-03-06T00:00:00"/>
    <d v="2015-04-23T00:00:00"/>
    <n v="4.3"/>
  </r>
  <r>
    <n v="314"/>
    <x v="0"/>
    <s v="Lake"/>
    <s v="60W99"/>
    <s v="US41 safety improvements"/>
    <n v="2.7"/>
    <d v="2015-01-16T00:00:00"/>
    <d v="2015-01-30T00:00:00"/>
    <d v="2015-03-06T00:00:00"/>
    <m/>
    <m/>
  </r>
  <r>
    <n v="315"/>
    <x v="0"/>
    <s v="Cook"/>
    <s v="60X56"/>
    <s v="I-90 flyover bridge project"/>
    <n v="36.700000000000003"/>
    <d v="2015-01-16T00:00:00"/>
    <d v="2015-01-30T00:00:00"/>
    <d v="2015-03-06T00:00:00"/>
    <m/>
    <m/>
  </r>
  <r>
    <n v="316"/>
    <x v="0"/>
    <s v="Champaign"/>
    <s v="70A54"/>
    <s v="IL130 resurfacing"/>
    <n v="3"/>
    <d v="2015-01-16T00:00:00"/>
    <m/>
    <d v="2015-03-06T00:00:00"/>
    <d v="2015-04-03T00:00:00"/>
    <n v="2.9"/>
  </r>
  <r>
    <n v="317"/>
    <x v="0"/>
    <s v="Sangamon"/>
    <s v="72G92"/>
    <s v="I72 pavement rehab"/>
    <n v="11"/>
    <d v="2015-01-16T00:00:00"/>
    <m/>
    <d v="2015-03-06T00:00:00"/>
    <d v="2015-03-27T00:00:00"/>
    <n v="8.8000000000000007"/>
  </r>
  <r>
    <n v="318"/>
    <x v="0"/>
    <s v="Jackson "/>
    <s v="78056"/>
    <s v="Replace IL-3 bridges over Big Muddy River "/>
    <n v="13"/>
    <m/>
    <d v="2012-03-23T00:00:00"/>
    <d v="2012-04-27T00:00:00"/>
    <d v="2012-05-17T00:00:00"/>
    <n v="11.9"/>
  </r>
  <r>
    <n v="319"/>
    <x v="4"/>
    <s v="St Louis"/>
    <s v="069-604-073"/>
    <s v="CSAH 24 to Rice Lake Rd - Sidewalk construction"/>
    <n v="0.4"/>
    <d v="2015-09-18T00:00:00"/>
    <m/>
    <m/>
    <m/>
    <m/>
  </r>
  <r>
    <n v="320"/>
    <x v="4"/>
    <s v="St Louis"/>
    <s v="069-609-040"/>
    <s v="CSAH 9 - Resurfacing; utility improvements; add bike lanes"/>
    <n v="9.5"/>
    <d v="2015-09-18T00:00:00"/>
    <m/>
    <m/>
    <m/>
    <m/>
  </r>
  <r>
    <n v="321"/>
    <x v="4"/>
    <s v="St Louis"/>
    <s v="069-623-032"/>
    <s v="CSAH 23 to Buyck Rd - 16 miles pvmt preservation"/>
    <n v="4.75"/>
    <d v="2015-09-18T00:00:00"/>
    <m/>
    <m/>
    <m/>
    <m/>
  </r>
  <r>
    <n v="322"/>
    <x v="6"/>
    <s v="Washington"/>
    <m/>
    <s v="South Capital Street Corridor Project - Phase I"/>
    <n v="608"/>
    <d v="2016-02-09T00:00:00"/>
    <m/>
    <m/>
    <m/>
    <m/>
  </r>
  <r>
    <n v="323"/>
    <x v="2"/>
    <s v="Contra Costa"/>
    <s v="HRRRL-5928(117)"/>
    <s v="Byron Hwy/Camino Diablo Intersec Improve"/>
    <n v="2.2999999999999998"/>
    <d v="2016-05-06T00:00:00"/>
    <m/>
    <m/>
    <m/>
    <m/>
  </r>
  <r>
    <n v="324"/>
    <x v="7"/>
    <s v="Montgomery"/>
    <s v="80021"/>
    <s v="SR202/Sect 510 Markley St Reconstruction"/>
    <n v="25"/>
    <d v="2017-01-09T00:00:00"/>
    <m/>
    <m/>
    <m/>
    <m/>
  </r>
  <r>
    <n v="325"/>
    <x v="1"/>
    <s v="Bronx"/>
    <s v="X72699"/>
    <s v="Bridge Deck (3) Rehab - along Cross Bronx Epwy High-BR Interchange"/>
    <n v="45.5"/>
    <d v="2017-03-30T00:00:00"/>
    <m/>
    <m/>
    <m/>
    <m/>
  </r>
  <r>
    <n v="326"/>
    <x v="1"/>
    <s v="Orange"/>
    <s v="800684"/>
    <s v="Reconstr NYS Rt 17 @ 32, Exit 131"/>
    <n v="108"/>
    <d v="2017-07-28T00:00:00"/>
    <m/>
    <m/>
    <m/>
    <m/>
  </r>
  <r>
    <n v="326"/>
    <x v="1"/>
    <s v="Bronx, Queens, &amp; Kings"/>
    <s v="X80723"/>
    <s v="Bridge Deck (3) Rehab - NYC"/>
    <n v="35"/>
    <d v="2017-03-30T00:00:00"/>
    <m/>
    <m/>
    <m/>
    <m/>
  </r>
  <r>
    <n v="327"/>
    <x v="1"/>
    <s v="Bronx"/>
    <s v="X73147"/>
    <s v="Bridge Decks (5) Rehab - Staten Island &amp; Brooklyn"/>
    <n v="58.5"/>
    <d v="2017-11-07T00:00:00"/>
    <m/>
    <m/>
    <m/>
    <m/>
  </r>
  <r>
    <n v="327"/>
    <x v="1"/>
    <s v="Bronx "/>
    <s v="X73145"/>
    <s v="Bridge Deck (6) Rehab - Bruckner Viaduct NYC"/>
    <n v="163"/>
    <d v="2017-03-30T00:00:00"/>
    <m/>
    <m/>
    <m/>
    <m/>
  </r>
  <r>
    <n v="328"/>
    <x v="5"/>
    <s v="Litchfield"/>
    <s v="151-312, 151-313, and 515-326"/>
    <s v="I-84/Rte 8 Interchange Bridge (10) Reconstr"/>
    <n v="180"/>
    <d v="2017-11-21T00:00:00"/>
    <m/>
    <m/>
    <m/>
    <m/>
  </r>
  <r>
    <n v="331"/>
    <x v="2"/>
    <s v="Contra Costa"/>
    <s v="BRLS-5928(107)"/>
    <s v="Marsh Creek Road Bridge Replacement"/>
    <n v="5"/>
    <d v="2017-12-15T00:00:00"/>
    <m/>
    <m/>
    <m/>
    <m/>
  </r>
  <r>
    <n v="331"/>
    <x v="0"/>
    <s v="Cook"/>
    <s v="&quot;various&quot;"/>
    <s v="City of Chicago &quot;Multi-PLA&quot; on projects &gt;$25,000"/>
    <m/>
    <m/>
    <m/>
    <d v="2011-01-13T00:00:00"/>
    <m/>
    <m/>
  </r>
  <r>
    <n v="332"/>
    <x v="1"/>
    <s v="Nassau"/>
    <s v="PIN D900042/ PIN 0072.14"/>
    <s v="Nassau expressway Operational &amp; Resiliency Improvements Project."/>
    <n v="100"/>
    <d v="2018-02-20T00:00:00"/>
    <m/>
    <m/>
    <m/>
    <m/>
  </r>
  <r>
    <n v="333"/>
    <x v="4"/>
    <s v="St. Louis"/>
    <s v="SP 088-070-050; SP069-090-018; SP 069-644-030"/>
    <s v="3 projects (dynamic warning system; and two roadway reconstruction projects"/>
    <n v="3.49"/>
    <d v="2018-03-07T00:00:00"/>
    <m/>
    <m/>
    <m/>
    <m/>
  </r>
  <r>
    <n v="334"/>
    <x v="5"/>
    <s v="New London"/>
    <s v="Proj No. 94-256"/>
    <s v="Superstructure strengthening, Gold Star Bridge (I-95 over Thames River)"/>
    <n v="100"/>
    <d v="2018-05-01T00:00:00"/>
    <m/>
    <m/>
    <m/>
    <m/>
  </r>
  <r>
    <n v="335"/>
    <x v="1"/>
    <s v="Queens"/>
    <s v="PIN X051.60"/>
    <s v="Kew Gardens Interchange"/>
    <n v="340"/>
    <d v="2018-05-15T00:00:00"/>
    <m/>
    <m/>
    <m/>
    <m/>
  </r>
  <r>
    <n v="336"/>
    <x v="2"/>
    <s v="Contra Costa"/>
    <s v="STPL-5928(123)"/>
    <s v="Kirker Pass Road NB Truck Climbing Lane"/>
    <n v="14.3"/>
    <d v="2018-06-05T00:00:00"/>
    <m/>
    <m/>
    <m/>
    <m/>
  </r>
  <r>
    <n v="337"/>
    <x v="2"/>
    <s v="Contra Costa"/>
    <s v="HSIPL-5928(131)"/>
    <s v="Byron Highway Traffic Safety Improvements"/>
    <n v="0.5"/>
    <d v="2018-11-28T00:00:00"/>
    <m/>
    <m/>
    <m/>
    <m/>
  </r>
  <r>
    <n v="338"/>
    <x v="2"/>
    <s v="Contra Costa"/>
    <s v="HSIPL-5928(130)"/>
    <s v="Marsh Creek Road Highway Traffic Safety Improvements "/>
    <n v="1.002"/>
    <d v="2018-11-28T00:00:00"/>
    <m/>
    <m/>
    <m/>
    <m/>
  </r>
  <r>
    <n v="339"/>
    <x v="2"/>
    <s v="Contra Costa"/>
    <s v="STPL-5928 (148)"/>
    <s v="Local Streets and Roads Preservation Project"/>
    <n v="3.8439999999999999"/>
    <d v="2018-11-28T00:00:00"/>
    <m/>
    <m/>
    <m/>
    <m/>
  </r>
  <r>
    <n v="340"/>
    <x v="4"/>
    <s v="St. Louis"/>
    <s v="SP 069-070-038"/>
    <s v="J-Turn Intersection CSAH 7 (Hwy 7)/CR 885 (Industrial Road)"/>
    <n v="0.9"/>
    <d v="2018-11-28T00:00:00"/>
    <m/>
    <m/>
    <m/>
    <m/>
  </r>
  <r>
    <n v="341"/>
    <x v="4"/>
    <s v="St. Louis"/>
    <s v="SP 069-598-065,           SP 069-606-025,           SP 069-700-015"/>
    <s v="3 projects (one county bridge and two full depth pavement reclamation projects)"/>
    <n v="6.4"/>
    <d v="2018-12-17T00:00:00"/>
    <m/>
    <m/>
    <m/>
    <m/>
  </r>
  <r>
    <n v="342"/>
    <x v="1"/>
    <s v="Bronx"/>
    <s v="PIN X72039"/>
    <s v="Rehabilitation of the Major Deegan Expressway"/>
    <n v="166.8"/>
    <d v="2019-02-26T00:00:00"/>
    <m/>
    <m/>
    <m/>
    <m/>
  </r>
  <r>
    <n v="343"/>
    <x v="2"/>
    <s v="Contra Costa"/>
    <s v="ATPL-5928(136)"/>
    <s v="Bailey Road/SR 4 Interchange and Ped-Bike Improvements"/>
    <n v="5.3"/>
    <d v="2019-03-29T00:00:00"/>
    <m/>
    <m/>
    <m/>
    <m/>
  </r>
  <r>
    <n v="344"/>
    <x v="1"/>
    <s v="Bronx"/>
    <s v="PIN X731.63 (D900047)"/>
    <s v="Hunts Point Interstate Access Improvement"/>
    <n v="597.5"/>
    <d v="2019-04-30T00:00:00"/>
    <m/>
    <m/>
    <m/>
    <m/>
  </r>
  <r>
    <n v="345"/>
    <x v="1"/>
    <s v="Putnam"/>
    <s v="PIN 8127.26"/>
    <s v="Taconic State Parkway at Pudding Street Grade Separation"/>
    <n v="26.1"/>
    <d v="2019-05-23T00:00:00"/>
    <m/>
    <m/>
    <m/>
    <m/>
  </r>
  <r>
    <n v="346"/>
    <x v="2"/>
    <s v="Contra Costa"/>
    <s v="HSIPL-5928(145)"/>
    <s v="Countywide Guardrail Upgrade"/>
    <n v="1.65"/>
    <d v="2019-06-01T00:00:00"/>
    <m/>
    <m/>
    <m/>
    <m/>
  </r>
  <r>
    <n v="347"/>
    <x v="2"/>
    <s v="Los Angeles &amp; Orange"/>
    <s v="LA0G1448 (STIP)"/>
    <s v="Double Track Access from Pier G to Pier J"/>
    <n v="17.042999999999999"/>
    <d v="2019-07-11T00:00:00"/>
    <m/>
    <m/>
    <m/>
    <m/>
  </r>
  <r>
    <n v="348"/>
    <x v="2"/>
    <s v="LosAngeles &amp; Orange"/>
    <s v="Spec 2784 &amp; Spec 2805"/>
    <s v="Port of LA Alameda Corridor Southern Terminus Gap Closure &amp; Pier 400 Corridor Storage Tracks Expansion"/>
    <n v="43.5"/>
    <d v="2019-08-21T00:00:00"/>
    <m/>
    <m/>
    <m/>
    <m/>
  </r>
  <r>
    <n v="349"/>
    <x v="1"/>
    <s v="Westchester"/>
    <s v="PIN 8101.46 (D900049)"/>
    <s v="Lower Westchester Bridge Bundle (5 structures)"/>
    <n v="100"/>
    <d v="2019-09-25T00:00:00"/>
    <m/>
    <m/>
    <m/>
    <m/>
  </r>
  <r>
    <n v="350"/>
    <x v="0"/>
    <s v="Peoria, Tazewell"/>
    <s v="68C89"/>
    <s v="I-74/IL 29 — Murray Baker Bridge rehabilitation"/>
    <n v="35"/>
    <d v="2019-10-03T00:00:00"/>
    <m/>
    <m/>
    <m/>
    <m/>
  </r>
  <r>
    <n v="351"/>
    <x v="0"/>
    <s v="Cook"/>
    <s v="62J31"/>
    <s v="I-90/I94 at I-290 reconstruction"/>
    <n v="9.65"/>
    <d v="2019-10-03T00:00:00"/>
    <m/>
    <m/>
    <m/>
    <m/>
  </r>
  <r>
    <n v="352"/>
    <x v="0"/>
    <s v="Cook"/>
    <s v="62F95"/>
    <s v="I-94 at Montrose Avenue overpass rehabilitation"/>
    <n v="12.5"/>
    <d v="2019-10-03T00:00:00"/>
    <m/>
    <m/>
    <m/>
    <m/>
  </r>
  <r>
    <n v="353"/>
    <x v="0"/>
    <s v="Champaign"/>
    <s v="70B98"/>
    <s v="I-57 under US 150 overpass reconstruction"/>
    <n v="7.2"/>
    <d v="2019-10-03T00:00:00"/>
    <m/>
    <m/>
    <m/>
    <m/>
  </r>
  <r>
    <n v="354"/>
    <x v="0"/>
    <s v="Champaign"/>
    <s v="70B38"/>
    <s v="Mattis Avenue over I-57 and I-74 structure reconstruction"/>
    <n v="18.899999999999999"/>
    <d v="2019-10-03T00:00:00"/>
    <m/>
    <m/>
    <m/>
    <m/>
  </r>
  <r>
    <n v="355"/>
    <x v="0"/>
    <s v="St. Clair"/>
    <s v="76E13"/>
    <s v="I-255 resurfacing and structure rehabilitation"/>
    <n v="72"/>
    <d v="2019-10-03T00:00:00"/>
    <m/>
    <m/>
    <m/>
    <m/>
  </r>
  <r>
    <n v="356"/>
    <x v="0"/>
    <s v="Grundy"/>
    <s v="66A51"/>
    <s v="I-55 resurfacing"/>
    <n v="22"/>
    <d v="2019-10-03T00:00:00"/>
    <m/>
    <m/>
    <m/>
    <m/>
  </r>
  <r>
    <n v="357"/>
    <x v="1"/>
    <s v="Suffolk"/>
    <s v="PIN 0017.67.121"/>
    <s v="Robert Moses Causeway over Fire Island Inlet Bridge rehabilitation"/>
    <n v="26.32"/>
    <d v="2019-11-05T00:00:00"/>
    <m/>
    <m/>
    <m/>
    <m/>
  </r>
  <r>
    <n v="358"/>
    <x v="0"/>
    <s v="Champaign"/>
    <s v="70C64"/>
    <s v="I-74 structure rehabiltation (over ICRR &amp; Market St)"/>
    <n v="26.4"/>
    <d v="2019-11-21T00:00:00"/>
    <m/>
    <m/>
    <m/>
    <m/>
  </r>
  <r>
    <n v="359"/>
    <x v="0"/>
    <s v="McLean"/>
    <n v="70912"/>
    <s v="I-55 pavement resurfacing and rehabilitation"/>
    <n v="14.6"/>
    <d v="2019-11-21T00:00:00"/>
    <m/>
    <m/>
    <m/>
    <m/>
  </r>
  <r>
    <n v="360"/>
    <x v="0"/>
    <s v="LaSalle"/>
    <s v="66H21"/>
    <s v="I-80 structure rehabilitation, LaSalle Road to Little Vermillion River"/>
    <n v="15.1"/>
    <d v="2019-11-21T00:00:00"/>
    <m/>
    <m/>
    <m/>
    <m/>
  </r>
  <r>
    <n v="361"/>
    <x v="0"/>
    <s v="Bureau &amp; Putnam"/>
    <s v="66F08"/>
    <s v="I-180 deck replacement over Illinois River"/>
    <n v="34"/>
    <d v="2019-11-21T00:00:00"/>
    <m/>
    <m/>
    <m/>
    <m/>
  </r>
  <r>
    <n v="362"/>
    <x v="0"/>
    <s v="Adams"/>
    <s v="72A91"/>
    <s v="IL-57 rehabilitation"/>
    <n v="7.2"/>
    <d v="2019-11-21T00:00:00"/>
    <m/>
    <m/>
    <m/>
    <m/>
  </r>
  <r>
    <n v="363"/>
    <x v="0"/>
    <s v="Logan"/>
    <s v="72G57"/>
    <s v="I-55 &amp; I-55 Bus. Rehabilitation"/>
    <n v="21.8"/>
    <d v="2019-11-21T00:00:00"/>
    <m/>
    <m/>
    <m/>
    <m/>
  </r>
  <r>
    <n v="364"/>
    <x v="0"/>
    <s v="Winnebago"/>
    <s v="64L72"/>
    <s v="I-39, US-20 &amp; Baxter Road pavement rehabilitation"/>
    <n v="21"/>
    <d v="2019-11-21T00:00:00"/>
    <m/>
    <m/>
    <m/>
    <m/>
  </r>
  <r>
    <n v="365"/>
    <x v="0"/>
    <s v="Winnebago"/>
    <s v="64L57"/>
    <s v="IL-251 resurfacing"/>
    <n v="14.6"/>
    <d v="2019-11-21T00:00:00"/>
    <m/>
    <m/>
    <m/>
    <m/>
  </r>
  <r>
    <n v="366"/>
    <x v="0"/>
    <s v="Coles"/>
    <n v="74260"/>
    <s v="IL-121 pavement rehabilitation"/>
    <n v="6.88"/>
    <d v="2019-11-21T00:00:00"/>
    <m/>
    <m/>
    <m/>
    <m/>
  </r>
  <r>
    <n v="367"/>
    <x v="0"/>
    <s v="Woodford"/>
    <s v="68E34"/>
    <s v="I-39 resurfacing"/>
    <n v="8"/>
    <d v="2019-11-21T00:00:00"/>
    <m/>
    <m/>
    <m/>
    <m/>
  </r>
  <r>
    <n v="368"/>
    <x v="0"/>
    <s v="Coles"/>
    <n v="74694"/>
    <s v="IL-76 pavement rehabilitation"/>
    <n v="5.32"/>
    <d v="2019-11-21T00:00:00"/>
    <m/>
    <m/>
    <m/>
    <m/>
  </r>
  <r>
    <n v="369"/>
    <x v="1"/>
    <s v="Ulster"/>
    <s v="PIN 801846/ D264093"/>
    <s v="Route 28 over Esopus Creek structure replacement"/>
    <n v="25"/>
    <d v="2019-12-20T00:00:00"/>
    <m/>
    <m/>
    <m/>
    <m/>
  </r>
  <r>
    <n v="370"/>
    <x v="4"/>
    <s v="St Louis"/>
    <s v="SP 069-607-052"/>
    <s v="CSAH-7 pavement rehabilitation"/>
    <n v="5.5"/>
    <d v="2019-12-31T00:00:0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BC05ED-468B-49AD-A40E-2816109F1F54}" name="PivotTable1" cacheId="0" applyNumberFormats="0" applyBorderFormats="0" applyFontFormats="0" applyPatternFormats="0" applyAlignmentFormats="0" applyWidthHeightFormats="1" dataCaption="Values" grandTotalCaption="State Total" updatedVersion="6" minRefreshableVersion="3" useAutoFormatting="1" itemPrintTitles="1" createdVersion="6" indent="0" outline="1" outlineData="1" multipleFieldFilters="0">
  <location ref="A3:B12" firstHeaderRow="1" firstDataRow="1" firstDataCol="1"/>
  <pivotFields count="11">
    <pivotField showAll="0"/>
    <pivotField axis="axisRow" showAll="0">
      <items count="9">
        <item x="2"/>
        <item x="5"/>
        <item x="6"/>
        <item x="0"/>
        <item x="3"/>
        <item x="4"/>
        <item x="1"/>
        <item x="7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Cost (M) est." fld="5" baseField="0" baseItem="0" numFmtId="168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8" displayName="Table8" ref="A2:N398" totalsRowShown="0" headerRowDxfId="42" dataDxfId="41">
  <autoFilter ref="A2:N398" xr:uid="{00000000-0009-0000-0100-000008000000}">
    <filterColumn colId="12">
      <colorFilter dxfId="40"/>
    </filterColumn>
  </autoFilter>
  <sortState xmlns:xlrd2="http://schemas.microsoft.com/office/spreadsheetml/2017/richdata2" ref="A10:N369">
    <sortCondition ref="B2:B369"/>
  </sortState>
  <tableColumns count="14">
    <tableColumn id="1" xr3:uid="{00000000-0010-0000-0100-000001000000}" name="ID #" dataDxfId="39"/>
    <tableColumn id="16" xr3:uid="{00000000-0010-0000-0100-000010000000}" name="#" dataDxfId="38"/>
    <tableColumn id="2" xr3:uid="{00000000-0010-0000-0100-000002000000}" name="State" dataDxfId="37"/>
    <tableColumn id="3" xr3:uid="{00000000-0010-0000-0100-000003000000}" name="County" dataDxfId="36"/>
    <tableColumn id="4" xr3:uid="{00000000-0010-0000-0100-000004000000}" name="State Contract #" dataDxfId="35"/>
    <tableColumn id="5" xr3:uid="{00000000-0010-0000-0100-000005000000}" name="Description" dataDxfId="34"/>
    <tableColumn id="6" xr3:uid="{00000000-0010-0000-0100-000006000000}" name="Cost (M) est." dataDxfId="33"/>
    <tableColumn id="11" xr3:uid="{00000000-0010-0000-0100-00000B000000}" name="Approved**" dataDxfId="32"/>
    <tableColumn id="7" xr3:uid="{00000000-0010-0000-0100-000007000000}" name="Advertise" dataDxfId="31"/>
    <tableColumn id="8" xr3:uid="{00000000-0010-0000-0100-000008000000}" name="Letting" dataDxfId="30"/>
    <tableColumn id="9" xr3:uid="{00000000-0010-0000-0100-000009000000}" name="Award" dataDxfId="29"/>
    <tableColumn id="13" xr3:uid="{00000000-0010-0000-0100-00000D000000}" name="Award Cost (M)" dataDxfId="28"/>
    <tableColumn id="14" xr3:uid="{00000000-0010-0000-0100-00000E000000}" name="Column3" dataDxfId="27"/>
    <tableColumn id="10" xr3:uid="{00000000-0010-0000-0100-00000A000000}" name="Omisison Reason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42" displayName="Table842" ref="A1:L87" totalsRowCount="1" headerRowDxfId="25" dataDxfId="24">
  <autoFilter ref="A1:L86" xr:uid="{00000000-0009-0000-0100-000001000000}"/>
  <sortState xmlns:xlrd2="http://schemas.microsoft.com/office/spreadsheetml/2017/richdata2" ref="A9:L68">
    <sortCondition ref="I1:I68"/>
  </sortState>
  <tableColumns count="12">
    <tableColumn id="1" xr3:uid="{00000000-0010-0000-0000-000001000000}" name="ID #" dataDxfId="23" totalsRowDxfId="22"/>
    <tableColumn id="16" xr3:uid="{00000000-0010-0000-0000-000010000000}" name="#" totalsRowLabel="76" dataDxfId="21" totalsRowDxfId="20"/>
    <tableColumn id="4" xr3:uid="{00000000-0010-0000-0000-000004000000}" name="State Contract #" dataDxfId="19" totalsRowDxfId="18"/>
    <tableColumn id="5" xr3:uid="{00000000-0010-0000-0000-000005000000}" name="Description" dataDxfId="17" totalsRowDxfId="16"/>
    <tableColumn id="6" xr3:uid="{00000000-0010-0000-0000-000006000000}" name="Cost (M) est." totalsRowFunction="custom" dataDxfId="15" totalsRowDxfId="14">
      <totalsRowFormula>SUM(E9:E86)</totalsRowFormula>
    </tableColumn>
    <tableColumn id="11" xr3:uid="{00000000-0010-0000-0000-00000B000000}" name="Approved**" dataDxfId="13" totalsRowDxfId="12"/>
    <tableColumn id="7" xr3:uid="{00000000-0010-0000-0000-000007000000}" name="Advertise" dataDxfId="11" totalsRowDxfId="10"/>
    <tableColumn id="8" xr3:uid="{00000000-0010-0000-0000-000008000000}" name="Letting" dataDxfId="9" totalsRowDxfId="8"/>
    <tableColumn id="9" xr3:uid="{00000000-0010-0000-0000-000009000000}" name="Award" dataDxfId="7" totalsRowDxfId="6"/>
    <tableColumn id="13" xr3:uid="{00000000-0010-0000-0000-00000D000000}" name="Award Cost (M)" totalsRowFunction="custom" dataDxfId="5" totalsRowDxfId="4">
      <totalsRowFormula>SUM(J9:J86)</totalsRowFormula>
    </tableColumn>
    <tableColumn id="14" xr3:uid="{00000000-0010-0000-0000-00000E000000}" name="Column3" dataDxfId="3" totalsRowDxfId="2"/>
    <tableColumn id="10" xr3:uid="{00000000-0010-0000-0000-00000A000000}" name="Omisison Reas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890A-B820-49D1-A1CF-AB3B5C171B76}">
  <dimension ref="A3:C17"/>
  <sheetViews>
    <sheetView tabSelected="1" workbookViewId="0">
      <selection activeCell="B20" sqref="B20"/>
    </sheetView>
  </sheetViews>
  <sheetFormatPr defaultRowHeight="14.4" x14ac:dyDescent="0.3"/>
  <cols>
    <col min="1" max="1" width="12.5546875" bestFit="1" customWidth="1"/>
    <col min="2" max="2" width="18.33203125" bestFit="1" customWidth="1"/>
    <col min="3" max="3" width="10" bestFit="1" customWidth="1"/>
  </cols>
  <sheetData>
    <row r="3" spans="1:3" x14ac:dyDescent="0.3">
      <c r="A3" s="337" t="s">
        <v>995</v>
      </c>
      <c r="B3" t="s">
        <v>996</v>
      </c>
    </row>
    <row r="4" spans="1:3" x14ac:dyDescent="0.3">
      <c r="A4" s="327" t="s">
        <v>189</v>
      </c>
      <c r="B4" s="338">
        <v>1538.739</v>
      </c>
      <c r="C4">
        <v>19</v>
      </c>
    </row>
    <row r="5" spans="1:3" x14ac:dyDescent="0.3">
      <c r="A5" s="327" t="s">
        <v>539</v>
      </c>
      <c r="B5" s="338">
        <v>728</v>
      </c>
      <c r="C5">
        <v>3</v>
      </c>
    </row>
    <row r="6" spans="1:3" x14ac:dyDescent="0.3">
      <c r="A6" s="327" t="s">
        <v>843</v>
      </c>
      <c r="B6" s="338">
        <v>608</v>
      </c>
      <c r="C6">
        <v>1</v>
      </c>
    </row>
    <row r="7" spans="1:3" x14ac:dyDescent="0.3">
      <c r="A7" s="327" t="s">
        <v>5</v>
      </c>
      <c r="B7" s="338">
        <v>4455.8309999999983</v>
      </c>
      <c r="C7">
        <v>314</v>
      </c>
    </row>
    <row r="8" spans="1:3" x14ac:dyDescent="0.3">
      <c r="A8" s="327" t="s">
        <v>190</v>
      </c>
      <c r="B8" s="338">
        <v>775</v>
      </c>
      <c r="C8">
        <v>3</v>
      </c>
    </row>
    <row r="9" spans="1:3" x14ac:dyDescent="0.3">
      <c r="A9" s="327" t="s">
        <v>508</v>
      </c>
      <c r="B9" s="338">
        <v>40.04</v>
      </c>
      <c r="C9">
        <v>10</v>
      </c>
    </row>
    <row r="10" spans="1:3" x14ac:dyDescent="0.3">
      <c r="A10" s="327" t="s">
        <v>15</v>
      </c>
      <c r="B10" s="338">
        <v>2628.2200000000003</v>
      </c>
      <c r="C10">
        <v>19</v>
      </c>
    </row>
    <row r="11" spans="1:3" x14ac:dyDescent="0.3">
      <c r="A11" s="327" t="s">
        <v>852</v>
      </c>
      <c r="B11" s="338">
        <v>25</v>
      </c>
      <c r="C11">
        <v>1</v>
      </c>
    </row>
    <row r="12" spans="1:3" x14ac:dyDescent="0.3">
      <c r="A12" s="327" t="s">
        <v>1001</v>
      </c>
      <c r="B12" s="338">
        <v>10798.829999999998</v>
      </c>
      <c r="C12" s="326">
        <f ca="1">SUM(C4:C12)</f>
        <v>370</v>
      </c>
    </row>
    <row r="13" spans="1:3" x14ac:dyDescent="0.3">
      <c r="B13" s="338"/>
    </row>
    <row r="14" spans="1:3" x14ac:dyDescent="0.3">
      <c r="A14" s="327" t="s">
        <v>998</v>
      </c>
      <c r="B14" s="339">
        <v>871.9</v>
      </c>
      <c r="C14" s="326">
        <v>76</v>
      </c>
    </row>
    <row r="17" spans="1:3" x14ac:dyDescent="0.3">
      <c r="A17" s="326" t="s">
        <v>997</v>
      </c>
      <c r="B17" s="339">
        <f>SUM(GETPIVOTDATA("Cost (M) est.",$A$3)+B14)</f>
        <v>11670.729999999998</v>
      </c>
      <c r="C17" s="340">
        <f>SUM(C14)</f>
        <v>76</v>
      </c>
    </row>
  </sheetData>
  <pageMargins left="0.7" right="0.7" top="0.75" bottom="0.75" header="0.3" footer="0.3"/>
  <pageSetup orientation="portrait" r:id="rId2"/>
  <headerFooter>
    <oddHeader>&amp;CFHWA-Approved PLA Projects Through 12/31/19
Table Calculations By ABC 1/25/20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ummary">
    <tabColor theme="3" tint="-0.499984740745262"/>
  </sheetPr>
  <dimension ref="A1:DC400"/>
  <sheetViews>
    <sheetView topLeftCell="B1" zoomScaleNormal="100" workbookViewId="0">
      <selection activeCell="K401" sqref="K401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8" customWidth="1"/>
    <col min="6" max="6" width="41.5546875" style="1" customWidth="1"/>
    <col min="7" max="7" width="10.77734375" style="26" customWidth="1"/>
    <col min="8" max="8" width="11.6640625" style="138" bestFit="1" customWidth="1"/>
    <col min="9" max="9" width="11.6640625" style="124" hidden="1" customWidth="1"/>
    <col min="10" max="10" width="12.88671875" style="138" hidden="1" customWidth="1"/>
    <col min="11" max="11" width="12.109375" style="123" customWidth="1"/>
    <col min="12" max="12" width="11.5546875" style="159" customWidth="1"/>
    <col min="13" max="13" width="2.44140625" style="1" customWidth="1"/>
    <col min="14" max="14" width="8.77734375" style="149" customWidth="1"/>
    <col min="15" max="16384" width="9.109375" style="1"/>
  </cols>
  <sheetData>
    <row r="1" spans="1:14" ht="25.5" customHeight="1" x14ac:dyDescent="0.25">
      <c r="A1" s="341" t="s">
        <v>1000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4" ht="27.75" customHeight="1" x14ac:dyDescent="0.25">
      <c r="A2" s="9" t="s">
        <v>185</v>
      </c>
      <c r="B2" s="9" t="s">
        <v>712</v>
      </c>
      <c r="C2" s="2" t="s">
        <v>0</v>
      </c>
      <c r="D2" s="9" t="s">
        <v>1</v>
      </c>
      <c r="E2" s="9" t="s">
        <v>186</v>
      </c>
      <c r="F2" s="2" t="s">
        <v>4</v>
      </c>
      <c r="G2" s="25" t="s">
        <v>187</v>
      </c>
      <c r="H2" s="118" t="s">
        <v>725</v>
      </c>
      <c r="I2" s="119" t="s">
        <v>3</v>
      </c>
      <c r="J2" s="120" t="s">
        <v>175</v>
      </c>
      <c r="K2" s="120" t="s">
        <v>2</v>
      </c>
      <c r="L2" s="151" t="s">
        <v>188</v>
      </c>
      <c r="M2" s="27" t="s">
        <v>710</v>
      </c>
      <c r="N2" s="150" t="s">
        <v>718</v>
      </c>
    </row>
    <row r="3" spans="1:14" ht="41.4" hidden="1" customHeight="1" x14ac:dyDescent="0.25">
      <c r="A3" s="15">
        <v>1</v>
      </c>
      <c r="B3" s="242"/>
      <c r="C3" s="243" t="s">
        <v>5</v>
      </c>
      <c r="D3" s="244" t="s">
        <v>6</v>
      </c>
      <c r="E3" s="245">
        <v>66908</v>
      </c>
      <c r="F3" s="246" t="s">
        <v>13</v>
      </c>
      <c r="G3" s="247">
        <v>30.4</v>
      </c>
      <c r="H3" s="248">
        <v>40102</v>
      </c>
      <c r="I3" s="249">
        <v>40088</v>
      </c>
      <c r="J3" s="250">
        <v>40123</v>
      </c>
      <c r="K3" s="251">
        <v>40168</v>
      </c>
      <c r="L3" s="252">
        <v>22.2</v>
      </c>
      <c r="M3" s="253"/>
      <c r="N3" s="12" t="s">
        <v>719</v>
      </c>
    </row>
    <row r="4" spans="1:14" ht="25.5" hidden="1" x14ac:dyDescent="0.25">
      <c r="A4" s="15">
        <f>A3+1</f>
        <v>2</v>
      </c>
      <c r="B4" s="242"/>
      <c r="C4" s="243" t="s">
        <v>5</v>
      </c>
      <c r="D4" s="244" t="s">
        <v>7</v>
      </c>
      <c r="E4" s="245">
        <v>76323</v>
      </c>
      <c r="F4" s="246" t="s">
        <v>328</v>
      </c>
      <c r="G4" s="254">
        <v>22</v>
      </c>
      <c r="H4" s="255">
        <v>40205</v>
      </c>
      <c r="I4" s="255">
        <v>40207</v>
      </c>
      <c r="J4" s="255">
        <v>40242</v>
      </c>
      <c r="K4" s="251">
        <v>40290</v>
      </c>
      <c r="L4" s="256">
        <v>21.9</v>
      </c>
      <c r="M4" s="257"/>
      <c r="N4" s="12" t="s">
        <v>719</v>
      </c>
    </row>
    <row r="5" spans="1:14" ht="25.5" hidden="1" x14ac:dyDescent="0.25">
      <c r="A5" s="15">
        <f>A4+1</f>
        <v>3</v>
      </c>
      <c r="B5" s="242"/>
      <c r="C5" s="243" t="s">
        <v>5</v>
      </c>
      <c r="D5" s="244" t="s">
        <v>7</v>
      </c>
      <c r="E5" s="245">
        <v>76830</v>
      </c>
      <c r="F5" s="246" t="s">
        <v>14</v>
      </c>
      <c r="G5" s="254">
        <v>8.9</v>
      </c>
      <c r="H5" s="255">
        <v>40212</v>
      </c>
      <c r="I5" s="255">
        <v>40305</v>
      </c>
      <c r="J5" s="255">
        <v>40340</v>
      </c>
      <c r="K5" s="251">
        <v>40379</v>
      </c>
      <c r="L5" s="256">
        <v>9.4</v>
      </c>
      <c r="M5" s="257"/>
      <c r="N5" s="12" t="s">
        <v>719</v>
      </c>
    </row>
    <row r="6" spans="1:14" ht="25.5" hidden="1" x14ac:dyDescent="0.25">
      <c r="A6" s="15">
        <f>A5+1</f>
        <v>4</v>
      </c>
      <c r="B6" s="242"/>
      <c r="C6" s="243" t="s">
        <v>5</v>
      </c>
      <c r="D6" s="244" t="s">
        <v>9</v>
      </c>
      <c r="E6" s="245" t="s">
        <v>11</v>
      </c>
      <c r="F6" s="246" t="s">
        <v>120</v>
      </c>
      <c r="G6" s="254">
        <v>60</v>
      </c>
      <c r="H6" s="255">
        <v>40254</v>
      </c>
      <c r="I6" s="255">
        <v>40277</v>
      </c>
      <c r="J6" s="255">
        <v>40312</v>
      </c>
      <c r="K6" s="251">
        <v>40354</v>
      </c>
      <c r="L6" s="256">
        <v>46.3</v>
      </c>
      <c r="M6" s="257"/>
      <c r="N6" s="12" t="s">
        <v>719</v>
      </c>
    </row>
    <row r="7" spans="1:14" ht="27.6" hidden="1" customHeight="1" x14ac:dyDescent="0.25">
      <c r="A7" s="15">
        <f>A6+1</f>
        <v>5</v>
      </c>
      <c r="B7" s="242"/>
      <c r="C7" s="243" t="s">
        <v>15</v>
      </c>
      <c r="D7" s="244" t="s">
        <v>8</v>
      </c>
      <c r="E7" s="245" t="s">
        <v>10</v>
      </c>
      <c r="F7" s="246" t="s">
        <v>321</v>
      </c>
      <c r="G7" s="254">
        <v>54</v>
      </c>
      <c r="H7" s="255">
        <v>40262</v>
      </c>
      <c r="I7" s="255"/>
      <c r="J7" s="255">
        <v>40268</v>
      </c>
      <c r="K7" s="255">
        <v>40380</v>
      </c>
      <c r="L7" s="256">
        <v>53</v>
      </c>
      <c r="M7" s="258"/>
      <c r="N7" s="12" t="s">
        <v>719</v>
      </c>
    </row>
    <row r="8" spans="1:14" ht="25.5" hidden="1" x14ac:dyDescent="0.25">
      <c r="A8" s="66"/>
      <c r="B8" s="259"/>
      <c r="C8" s="243" t="s">
        <v>5</v>
      </c>
      <c r="D8" s="244" t="s">
        <v>7</v>
      </c>
      <c r="E8" s="245">
        <v>76311</v>
      </c>
      <c r="F8" s="246" t="s">
        <v>331</v>
      </c>
      <c r="G8" s="254">
        <v>23</v>
      </c>
      <c r="H8" s="255">
        <v>40304</v>
      </c>
      <c r="I8" s="255">
        <v>40305</v>
      </c>
      <c r="J8" s="255">
        <v>40340</v>
      </c>
      <c r="K8" s="251">
        <v>40410</v>
      </c>
      <c r="L8" s="256">
        <v>21.4</v>
      </c>
      <c r="M8" s="257"/>
      <c r="N8" s="12" t="s">
        <v>719</v>
      </c>
    </row>
    <row r="9" spans="1:14" ht="25.5" hidden="1" x14ac:dyDescent="0.25">
      <c r="A9" s="15"/>
      <c r="B9" s="242"/>
      <c r="C9" s="243" t="s">
        <v>5</v>
      </c>
      <c r="D9" s="244" t="s">
        <v>25</v>
      </c>
      <c r="E9" s="245">
        <v>76318</v>
      </c>
      <c r="F9" s="246" t="s">
        <v>122</v>
      </c>
      <c r="G9" s="254">
        <v>27</v>
      </c>
      <c r="H9" s="255">
        <v>40304</v>
      </c>
      <c r="I9" s="255">
        <v>40354</v>
      </c>
      <c r="J9" s="255">
        <v>40389</v>
      </c>
      <c r="K9" s="260">
        <v>40452</v>
      </c>
      <c r="L9" s="256">
        <v>20.399999999999999</v>
      </c>
      <c r="M9" s="258"/>
      <c r="N9" s="12" t="s">
        <v>719</v>
      </c>
    </row>
    <row r="10" spans="1:14" ht="25.5" customHeight="1" x14ac:dyDescent="0.25">
      <c r="A10" s="15"/>
      <c r="B10" s="15">
        <v>1</v>
      </c>
      <c r="C10" s="14" t="s">
        <v>5</v>
      </c>
      <c r="D10" s="16" t="s">
        <v>9</v>
      </c>
      <c r="E10" s="42" t="s">
        <v>12</v>
      </c>
      <c r="F10" s="46" t="s">
        <v>120</v>
      </c>
      <c r="G10" s="87">
        <v>42</v>
      </c>
      <c r="H10" s="89">
        <v>40324</v>
      </c>
      <c r="I10" s="88">
        <v>40354</v>
      </c>
      <c r="J10" s="89">
        <v>40389</v>
      </c>
      <c r="K10" s="113">
        <v>40434</v>
      </c>
      <c r="L10" s="153">
        <v>28.6</v>
      </c>
      <c r="M10" s="22"/>
      <c r="N10" s="12"/>
    </row>
    <row r="11" spans="1:14" ht="15" x14ac:dyDescent="0.25">
      <c r="A11" s="15"/>
      <c r="B11" s="15">
        <f t="shared" ref="B11:B16" si="0">B10+1</f>
        <v>2</v>
      </c>
      <c r="C11" s="14" t="s">
        <v>5</v>
      </c>
      <c r="D11" s="11" t="s">
        <v>17</v>
      </c>
      <c r="E11" s="42">
        <v>66408</v>
      </c>
      <c r="F11" s="47" t="s">
        <v>121</v>
      </c>
      <c r="G11" s="87">
        <v>20</v>
      </c>
      <c r="H11" s="89">
        <v>40388</v>
      </c>
      <c r="I11" s="88">
        <v>40403</v>
      </c>
      <c r="J11" s="62">
        <v>40438</v>
      </c>
      <c r="K11" s="80">
        <v>40477</v>
      </c>
      <c r="L11" s="153">
        <v>18.899999999999999</v>
      </c>
      <c r="M11" s="22"/>
      <c r="N11" s="12"/>
    </row>
    <row r="12" spans="1:14" ht="15" x14ac:dyDescent="0.25">
      <c r="A12" s="15"/>
      <c r="B12" s="15">
        <f t="shared" si="0"/>
        <v>3</v>
      </c>
      <c r="C12" s="14" t="s">
        <v>5</v>
      </c>
      <c r="D12" s="16" t="s">
        <v>7</v>
      </c>
      <c r="E12" s="42" t="s">
        <v>16</v>
      </c>
      <c r="F12" s="47" t="s">
        <v>20</v>
      </c>
      <c r="G12" s="87">
        <v>30</v>
      </c>
      <c r="H12" s="89">
        <v>40388</v>
      </c>
      <c r="I12" s="88">
        <v>40403</v>
      </c>
      <c r="J12" s="62">
        <v>40438</v>
      </c>
      <c r="K12" s="80">
        <v>40457</v>
      </c>
      <c r="L12" s="153">
        <v>42.3</v>
      </c>
      <c r="M12" s="22"/>
      <c r="N12" s="12"/>
    </row>
    <row r="13" spans="1:14" ht="15" x14ac:dyDescent="0.25">
      <c r="A13" s="66"/>
      <c r="B13" s="15">
        <f t="shared" si="0"/>
        <v>4</v>
      </c>
      <c r="C13" s="14" t="s">
        <v>5</v>
      </c>
      <c r="D13" s="11" t="s">
        <v>18</v>
      </c>
      <c r="E13" s="42">
        <v>64815</v>
      </c>
      <c r="F13" s="47" t="s">
        <v>19</v>
      </c>
      <c r="G13" s="87">
        <v>23.1</v>
      </c>
      <c r="H13" s="89">
        <v>40442</v>
      </c>
      <c r="I13" s="88">
        <v>40522</v>
      </c>
      <c r="J13" s="62">
        <v>40595</v>
      </c>
      <c r="K13" s="80">
        <v>40589</v>
      </c>
      <c r="L13" s="153">
        <v>22.4</v>
      </c>
      <c r="M13" s="70"/>
      <c r="N13" s="12"/>
    </row>
    <row r="14" spans="1:14" x14ac:dyDescent="0.3">
      <c r="A14" s="15"/>
      <c r="B14" s="15">
        <f t="shared" si="0"/>
        <v>5</v>
      </c>
      <c r="C14" s="37" t="s">
        <v>5</v>
      </c>
      <c r="D14" s="36" t="s">
        <v>9</v>
      </c>
      <c r="E14" s="44">
        <v>76882</v>
      </c>
      <c r="F14" s="48" t="s">
        <v>433</v>
      </c>
      <c r="G14" s="97">
        <v>20</v>
      </c>
      <c r="H14" s="122">
        <v>40442</v>
      </c>
      <c r="I14" s="98">
        <v>40627</v>
      </c>
      <c r="J14" s="122">
        <v>40662</v>
      </c>
      <c r="K14" s="99">
        <v>40704</v>
      </c>
      <c r="L14" s="154" t="s">
        <v>432</v>
      </c>
      <c r="M14" s="53"/>
      <c r="N14" s="12"/>
    </row>
    <row r="15" spans="1:14" ht="15" x14ac:dyDescent="0.25">
      <c r="A15" s="15">
        <f t="shared" ref="A15:A78" si="1">A14+1</f>
        <v>1</v>
      </c>
      <c r="B15" s="15">
        <f t="shared" si="0"/>
        <v>6</v>
      </c>
      <c r="C15" s="14" t="s">
        <v>5</v>
      </c>
      <c r="D15" s="11" t="s">
        <v>23</v>
      </c>
      <c r="E15" s="42">
        <v>78172</v>
      </c>
      <c r="F15" s="47" t="s">
        <v>178</v>
      </c>
      <c r="G15" s="87">
        <v>29.3</v>
      </c>
      <c r="H15" s="89">
        <v>40619</v>
      </c>
      <c r="I15" s="88">
        <v>40627</v>
      </c>
      <c r="J15" s="62">
        <v>40662</v>
      </c>
      <c r="K15" s="89">
        <v>40673</v>
      </c>
      <c r="L15" s="153">
        <v>30.6</v>
      </c>
      <c r="M15" s="22"/>
      <c r="N15" s="12"/>
    </row>
    <row r="16" spans="1:14" ht="25.5" hidden="1" x14ac:dyDescent="0.25">
      <c r="A16" s="15">
        <f t="shared" si="1"/>
        <v>2</v>
      </c>
      <c r="B16" s="242">
        <f t="shared" si="0"/>
        <v>7</v>
      </c>
      <c r="C16" s="243" t="s">
        <v>15</v>
      </c>
      <c r="D16" s="261" t="s">
        <v>27</v>
      </c>
      <c r="E16" s="245" t="s">
        <v>22</v>
      </c>
      <c r="F16" s="262" t="s">
        <v>329</v>
      </c>
      <c r="G16" s="254">
        <v>72.3</v>
      </c>
      <c r="H16" s="255">
        <v>40633</v>
      </c>
      <c r="I16" s="255"/>
      <c r="J16" s="249">
        <v>40626</v>
      </c>
      <c r="K16" s="255"/>
      <c r="L16" s="263"/>
      <c r="M16" s="264"/>
      <c r="N16" s="12" t="s">
        <v>720</v>
      </c>
    </row>
    <row r="17" spans="1:14" ht="15" x14ac:dyDescent="0.25">
      <c r="A17" s="15">
        <f t="shared" si="1"/>
        <v>3</v>
      </c>
      <c r="B17" s="15">
        <v>7</v>
      </c>
      <c r="C17" s="14" t="s">
        <v>5</v>
      </c>
      <c r="D17" s="16" t="s">
        <v>26</v>
      </c>
      <c r="E17" s="42">
        <v>60999</v>
      </c>
      <c r="F17" s="47" t="s">
        <v>32</v>
      </c>
      <c r="G17" s="87">
        <v>40.6</v>
      </c>
      <c r="H17" s="89">
        <v>40679</v>
      </c>
      <c r="I17" s="88">
        <v>40676</v>
      </c>
      <c r="J17" s="62">
        <v>40711</v>
      </c>
      <c r="K17" s="89">
        <v>40780</v>
      </c>
      <c r="L17" s="153">
        <v>37.700000000000003</v>
      </c>
      <c r="M17" s="22"/>
      <c r="N17" s="12"/>
    </row>
    <row r="18" spans="1:14" ht="15" x14ac:dyDescent="0.25">
      <c r="A18" s="15">
        <f t="shared" si="1"/>
        <v>4</v>
      </c>
      <c r="B18" s="15">
        <f t="shared" ref="B18:B49" si="2">B17+1</f>
        <v>8</v>
      </c>
      <c r="C18" s="14" t="s">
        <v>5</v>
      </c>
      <c r="D18" s="11" t="s">
        <v>24</v>
      </c>
      <c r="E18" s="42">
        <v>74299</v>
      </c>
      <c r="F18" s="47" t="s">
        <v>177</v>
      </c>
      <c r="G18" s="87">
        <v>35</v>
      </c>
      <c r="H18" s="89">
        <v>40679</v>
      </c>
      <c r="I18" s="88">
        <v>40676</v>
      </c>
      <c r="J18" s="62">
        <v>40756</v>
      </c>
      <c r="K18" s="89">
        <v>40949</v>
      </c>
      <c r="L18" s="153">
        <v>41.5</v>
      </c>
      <c r="M18" s="22"/>
      <c r="N18" s="12"/>
    </row>
    <row r="19" spans="1:14" ht="15" x14ac:dyDescent="0.25">
      <c r="A19" s="15">
        <f t="shared" si="1"/>
        <v>5</v>
      </c>
      <c r="B19" s="15">
        <f t="shared" si="2"/>
        <v>9</v>
      </c>
      <c r="C19" s="14" t="s">
        <v>5</v>
      </c>
      <c r="D19" s="16" t="s">
        <v>25</v>
      </c>
      <c r="E19" s="42" t="s">
        <v>21</v>
      </c>
      <c r="F19" s="46" t="s">
        <v>31</v>
      </c>
      <c r="G19" s="87">
        <v>100</v>
      </c>
      <c r="H19" s="89">
        <v>40679</v>
      </c>
      <c r="I19" s="88">
        <v>40676</v>
      </c>
      <c r="J19" s="89">
        <v>40711</v>
      </c>
      <c r="K19" s="89">
        <v>40743</v>
      </c>
      <c r="L19" s="153">
        <v>104</v>
      </c>
      <c r="M19" s="22"/>
      <c r="N19" s="12"/>
    </row>
    <row r="20" spans="1:14" ht="15" x14ac:dyDescent="0.25">
      <c r="A20" s="15">
        <f t="shared" si="1"/>
        <v>6</v>
      </c>
      <c r="B20" s="15">
        <f t="shared" si="2"/>
        <v>10</v>
      </c>
      <c r="C20" s="14" t="s">
        <v>5</v>
      </c>
      <c r="D20" s="11" t="s">
        <v>28</v>
      </c>
      <c r="E20" s="42">
        <v>60477</v>
      </c>
      <c r="F20" s="47" t="s">
        <v>345</v>
      </c>
      <c r="G20" s="87">
        <v>44.9</v>
      </c>
      <c r="H20" s="89">
        <v>40708</v>
      </c>
      <c r="I20" s="88">
        <v>40676</v>
      </c>
      <c r="J20" s="80">
        <v>40711</v>
      </c>
      <c r="K20" s="89">
        <v>40763</v>
      </c>
      <c r="L20" s="153">
        <v>45.5</v>
      </c>
      <c r="M20" s="22"/>
      <c r="N20" s="12"/>
    </row>
    <row r="21" spans="1:14" s="69" customFormat="1" ht="15" x14ac:dyDescent="0.25">
      <c r="A21" s="15">
        <f t="shared" si="1"/>
        <v>7</v>
      </c>
      <c r="B21" s="15">
        <f t="shared" si="2"/>
        <v>11</v>
      </c>
      <c r="C21" s="14" t="s">
        <v>5</v>
      </c>
      <c r="D21" s="11" t="s">
        <v>29</v>
      </c>
      <c r="E21" s="42">
        <v>64813</v>
      </c>
      <c r="F21" s="47" t="s">
        <v>336</v>
      </c>
      <c r="G21" s="87">
        <v>30</v>
      </c>
      <c r="H21" s="89">
        <v>40708</v>
      </c>
      <c r="I21" s="88">
        <v>40676</v>
      </c>
      <c r="J21" s="80">
        <v>40711</v>
      </c>
      <c r="K21" s="89">
        <v>40798</v>
      </c>
      <c r="L21" s="153">
        <v>20.9</v>
      </c>
      <c r="M21" s="22"/>
      <c r="N21" s="12"/>
    </row>
    <row r="22" spans="1:14" ht="14.4" customHeight="1" x14ac:dyDescent="0.25">
      <c r="A22" s="15">
        <f t="shared" si="1"/>
        <v>8</v>
      </c>
      <c r="B22" s="15">
        <f t="shared" si="2"/>
        <v>12</v>
      </c>
      <c r="C22" s="14" t="s">
        <v>5</v>
      </c>
      <c r="D22" s="11" t="s">
        <v>30</v>
      </c>
      <c r="E22" s="42">
        <v>72667</v>
      </c>
      <c r="F22" s="47" t="s">
        <v>332</v>
      </c>
      <c r="G22" s="87">
        <v>51.5</v>
      </c>
      <c r="H22" s="89">
        <v>40708</v>
      </c>
      <c r="I22" s="88">
        <v>40676</v>
      </c>
      <c r="J22" s="80">
        <v>40711</v>
      </c>
      <c r="K22" s="89">
        <v>40750</v>
      </c>
      <c r="L22" s="153">
        <v>39.6</v>
      </c>
      <c r="M22" s="22"/>
      <c r="N22" s="12"/>
    </row>
    <row r="23" spans="1:14" ht="25.5" x14ac:dyDescent="0.25">
      <c r="A23" s="15">
        <f t="shared" si="1"/>
        <v>9</v>
      </c>
      <c r="B23" s="15">
        <f t="shared" si="2"/>
        <v>13</v>
      </c>
      <c r="C23" s="14" t="s">
        <v>15</v>
      </c>
      <c r="D23" s="16" t="s">
        <v>8</v>
      </c>
      <c r="E23" s="44" t="s">
        <v>708</v>
      </c>
      <c r="F23" s="46" t="s">
        <v>179</v>
      </c>
      <c r="G23" s="87">
        <v>46</v>
      </c>
      <c r="H23" s="89">
        <v>40812</v>
      </c>
      <c r="I23" s="88"/>
      <c r="J23" s="113">
        <v>40833</v>
      </c>
      <c r="K23" s="89"/>
      <c r="L23" s="153">
        <v>47</v>
      </c>
      <c r="M23" s="22"/>
      <c r="N23" s="12"/>
    </row>
    <row r="24" spans="1:14" ht="15" x14ac:dyDescent="0.25">
      <c r="A24" s="15">
        <f t="shared" si="1"/>
        <v>10</v>
      </c>
      <c r="B24" s="15">
        <f t="shared" si="2"/>
        <v>14</v>
      </c>
      <c r="C24" s="14" t="s">
        <v>5</v>
      </c>
      <c r="D24" s="11" t="s">
        <v>33</v>
      </c>
      <c r="E24" s="42">
        <v>66671</v>
      </c>
      <c r="F24" s="47" t="s">
        <v>123</v>
      </c>
      <c r="G24" s="87">
        <v>45</v>
      </c>
      <c r="H24" s="89">
        <v>40822</v>
      </c>
      <c r="I24" s="88">
        <v>40830</v>
      </c>
      <c r="J24" s="80">
        <v>40865</v>
      </c>
      <c r="K24" s="89">
        <v>40918</v>
      </c>
      <c r="L24" s="153">
        <v>29.4</v>
      </c>
      <c r="M24" s="22"/>
      <c r="N24" s="12"/>
    </row>
    <row r="25" spans="1:14" ht="15" x14ac:dyDescent="0.25">
      <c r="A25" s="15">
        <f t="shared" si="1"/>
        <v>11</v>
      </c>
      <c r="B25" s="15">
        <f t="shared" si="2"/>
        <v>15</v>
      </c>
      <c r="C25" s="14" t="s">
        <v>5</v>
      </c>
      <c r="D25" s="11" t="s">
        <v>6</v>
      </c>
      <c r="E25" s="28" t="s">
        <v>709</v>
      </c>
      <c r="F25" s="47" t="s">
        <v>124</v>
      </c>
      <c r="G25" s="61">
        <v>17.8</v>
      </c>
      <c r="H25" s="62">
        <v>40822</v>
      </c>
      <c r="I25" s="88">
        <v>40830</v>
      </c>
      <c r="J25" s="80">
        <v>40865</v>
      </c>
      <c r="K25" s="62">
        <v>40934</v>
      </c>
      <c r="L25" s="153">
        <v>18.8</v>
      </c>
      <c r="M25" s="21"/>
      <c r="N25" s="12"/>
    </row>
    <row r="26" spans="1:14" ht="15" x14ac:dyDescent="0.25">
      <c r="A26" s="15">
        <f t="shared" si="1"/>
        <v>12</v>
      </c>
      <c r="B26" s="15">
        <f t="shared" si="2"/>
        <v>16</v>
      </c>
      <c r="C26" s="17" t="s">
        <v>5</v>
      </c>
      <c r="D26" s="11" t="s">
        <v>35</v>
      </c>
      <c r="E26" s="28" t="s">
        <v>43</v>
      </c>
      <c r="F26" s="47" t="s">
        <v>126</v>
      </c>
      <c r="G26" s="61">
        <v>21.5</v>
      </c>
      <c r="H26" s="62">
        <v>40835</v>
      </c>
      <c r="I26" s="90">
        <v>40830</v>
      </c>
      <c r="J26" s="80">
        <v>40865</v>
      </c>
      <c r="K26" s="62">
        <v>40892</v>
      </c>
      <c r="L26" s="153">
        <v>27</v>
      </c>
      <c r="M26" s="21"/>
      <c r="N26" s="12"/>
    </row>
    <row r="27" spans="1:14" ht="15" x14ac:dyDescent="0.25">
      <c r="A27" s="15">
        <f t="shared" si="1"/>
        <v>13</v>
      </c>
      <c r="B27" s="15">
        <f t="shared" si="2"/>
        <v>17</v>
      </c>
      <c r="C27" s="17" t="s">
        <v>5</v>
      </c>
      <c r="D27" s="11" t="s">
        <v>34</v>
      </c>
      <c r="E27" s="28">
        <v>68083</v>
      </c>
      <c r="F27" s="47" t="s">
        <v>125</v>
      </c>
      <c r="G27" s="61">
        <v>2.6</v>
      </c>
      <c r="H27" s="62">
        <v>40848</v>
      </c>
      <c r="I27" s="88">
        <v>40830</v>
      </c>
      <c r="J27" s="80">
        <v>40865</v>
      </c>
      <c r="K27" s="62">
        <v>40890</v>
      </c>
      <c r="L27" s="153">
        <v>2.5</v>
      </c>
      <c r="M27" s="21"/>
      <c r="N27" s="12"/>
    </row>
    <row r="28" spans="1:14" ht="15" x14ac:dyDescent="0.25">
      <c r="A28" s="15">
        <f t="shared" si="1"/>
        <v>14</v>
      </c>
      <c r="B28" s="15">
        <f t="shared" si="2"/>
        <v>18</v>
      </c>
      <c r="C28" s="30" t="s">
        <v>5</v>
      </c>
      <c r="D28" s="36" t="s">
        <v>86</v>
      </c>
      <c r="E28" s="44">
        <v>68298</v>
      </c>
      <c r="F28" s="48" t="s">
        <v>434</v>
      </c>
      <c r="G28" s="97">
        <v>2.1</v>
      </c>
      <c r="H28" s="122">
        <v>40848</v>
      </c>
      <c r="I28" s="98">
        <v>40830</v>
      </c>
      <c r="J28" s="122">
        <v>40865</v>
      </c>
      <c r="K28" s="99">
        <v>40890</v>
      </c>
      <c r="L28" s="154">
        <v>2.1</v>
      </c>
      <c r="M28" s="53"/>
      <c r="N28" s="12"/>
    </row>
    <row r="29" spans="1:14" s="69" customFormat="1" ht="15" x14ac:dyDescent="0.25">
      <c r="A29" s="15">
        <f t="shared" si="1"/>
        <v>15</v>
      </c>
      <c r="B29" s="15">
        <f t="shared" si="2"/>
        <v>19</v>
      </c>
      <c r="C29" s="14" t="s">
        <v>5</v>
      </c>
      <c r="D29" s="11" t="s">
        <v>224</v>
      </c>
      <c r="E29" s="43" t="s">
        <v>42</v>
      </c>
      <c r="F29" s="50" t="s">
        <v>537</v>
      </c>
      <c r="G29" s="79">
        <v>6</v>
      </c>
      <c r="H29" s="91">
        <v>40848</v>
      </c>
      <c r="I29" s="83">
        <v>40991</v>
      </c>
      <c r="J29" s="80">
        <v>41026</v>
      </c>
      <c r="K29" s="91">
        <v>41054</v>
      </c>
      <c r="L29" s="155">
        <v>4.5</v>
      </c>
      <c r="M29" s="33"/>
      <c r="N29" s="12"/>
    </row>
    <row r="30" spans="1:14" ht="15" x14ac:dyDescent="0.25">
      <c r="A30" s="15">
        <f t="shared" si="1"/>
        <v>16</v>
      </c>
      <c r="B30" s="15">
        <f t="shared" si="2"/>
        <v>20</v>
      </c>
      <c r="C30" s="17" t="s">
        <v>5</v>
      </c>
      <c r="D30" s="11" t="s">
        <v>36</v>
      </c>
      <c r="E30" s="28">
        <v>68370</v>
      </c>
      <c r="F30" s="47" t="s">
        <v>127</v>
      </c>
      <c r="G30" s="61">
        <v>19.100000000000001</v>
      </c>
      <c r="H30" s="62">
        <v>40862</v>
      </c>
      <c r="I30" s="81">
        <v>40942</v>
      </c>
      <c r="J30" s="80">
        <v>40977</v>
      </c>
      <c r="K30" s="62">
        <v>41002</v>
      </c>
      <c r="L30" s="153">
        <v>10.199999999999999</v>
      </c>
      <c r="M30" s="21"/>
      <c r="N30" s="12"/>
    </row>
    <row r="31" spans="1:14" ht="15" x14ac:dyDescent="0.25">
      <c r="A31" s="15">
        <f t="shared" si="1"/>
        <v>17</v>
      </c>
      <c r="B31" s="15">
        <f t="shared" si="2"/>
        <v>21</v>
      </c>
      <c r="C31" s="17" t="s">
        <v>5</v>
      </c>
      <c r="D31" s="11" t="s">
        <v>453</v>
      </c>
      <c r="E31" s="28">
        <v>62410</v>
      </c>
      <c r="F31" s="47" t="s">
        <v>461</v>
      </c>
      <c r="G31" s="61">
        <v>37.4</v>
      </c>
      <c r="H31" s="62">
        <v>40869</v>
      </c>
      <c r="I31" s="81">
        <v>40886</v>
      </c>
      <c r="J31" s="80">
        <v>40928</v>
      </c>
      <c r="K31" s="62">
        <v>40987</v>
      </c>
      <c r="L31" s="153">
        <v>39.6</v>
      </c>
      <c r="M31" s="21"/>
      <c r="N31" s="12"/>
    </row>
    <row r="32" spans="1:14" ht="15" x14ac:dyDescent="0.25">
      <c r="A32" s="15">
        <f t="shared" si="1"/>
        <v>18</v>
      </c>
      <c r="B32" s="15">
        <f t="shared" si="2"/>
        <v>22</v>
      </c>
      <c r="C32" s="17" t="s">
        <v>5</v>
      </c>
      <c r="D32" s="11" t="s">
        <v>37</v>
      </c>
      <c r="E32" s="28">
        <v>78182</v>
      </c>
      <c r="F32" s="47" t="s">
        <v>128</v>
      </c>
      <c r="G32" s="61">
        <v>45</v>
      </c>
      <c r="H32" s="62">
        <v>40869</v>
      </c>
      <c r="I32" s="81">
        <v>40886</v>
      </c>
      <c r="J32" s="80">
        <v>40928</v>
      </c>
      <c r="K32" s="62">
        <v>40949</v>
      </c>
      <c r="L32" s="153">
        <v>40.5</v>
      </c>
      <c r="M32" s="21"/>
      <c r="N32" s="12"/>
    </row>
    <row r="33" spans="1:14" ht="15" x14ac:dyDescent="0.25">
      <c r="A33" s="15">
        <f t="shared" si="1"/>
        <v>19</v>
      </c>
      <c r="B33" s="15">
        <f t="shared" si="2"/>
        <v>23</v>
      </c>
      <c r="C33" s="17" t="s">
        <v>5</v>
      </c>
      <c r="D33" s="11" t="s">
        <v>184</v>
      </c>
      <c r="E33" s="28" t="s">
        <v>313</v>
      </c>
      <c r="F33" s="47" t="s">
        <v>194</v>
      </c>
      <c r="G33" s="61">
        <v>32.9</v>
      </c>
      <c r="H33" s="62">
        <v>40869</v>
      </c>
      <c r="I33" s="81">
        <v>41089</v>
      </c>
      <c r="J33" s="80">
        <v>41124</v>
      </c>
      <c r="K33" s="62">
        <v>41192</v>
      </c>
      <c r="L33" s="153">
        <v>25.8</v>
      </c>
      <c r="M33" s="21"/>
      <c r="N33" s="12"/>
    </row>
    <row r="34" spans="1:14" ht="15" x14ac:dyDescent="0.25">
      <c r="A34" s="15">
        <f t="shared" si="1"/>
        <v>20</v>
      </c>
      <c r="B34" s="15">
        <f t="shared" si="2"/>
        <v>24</v>
      </c>
      <c r="C34" s="17" t="s">
        <v>5</v>
      </c>
      <c r="D34" s="11" t="s">
        <v>38</v>
      </c>
      <c r="E34" s="28" t="s">
        <v>44</v>
      </c>
      <c r="F34" s="47" t="s">
        <v>129</v>
      </c>
      <c r="G34" s="61">
        <v>48.2</v>
      </c>
      <c r="H34" s="62">
        <v>40869</v>
      </c>
      <c r="I34" s="81">
        <v>40886</v>
      </c>
      <c r="J34" s="80">
        <v>40928</v>
      </c>
      <c r="K34" s="62">
        <v>40975</v>
      </c>
      <c r="L34" s="153">
        <v>33.799999999999997</v>
      </c>
      <c r="M34" s="21"/>
      <c r="N34" s="12"/>
    </row>
    <row r="35" spans="1:14" ht="15" x14ac:dyDescent="0.25">
      <c r="A35" s="15">
        <f t="shared" si="1"/>
        <v>21</v>
      </c>
      <c r="B35" s="15">
        <f t="shared" si="2"/>
        <v>25</v>
      </c>
      <c r="C35" s="17" t="s">
        <v>5</v>
      </c>
      <c r="D35" s="11" t="s">
        <v>52</v>
      </c>
      <c r="E35" s="28">
        <v>62187</v>
      </c>
      <c r="F35" s="47" t="s">
        <v>48</v>
      </c>
      <c r="G35" s="61">
        <v>4.4000000000000004</v>
      </c>
      <c r="H35" s="62">
        <v>40875</v>
      </c>
      <c r="I35" s="81">
        <v>40942</v>
      </c>
      <c r="J35" s="80">
        <v>40977</v>
      </c>
      <c r="K35" s="62">
        <v>41015</v>
      </c>
      <c r="L35" s="153">
        <v>3.7</v>
      </c>
      <c r="M35" s="21"/>
      <c r="N35" s="12"/>
    </row>
    <row r="36" spans="1:14" ht="15" x14ac:dyDescent="0.25">
      <c r="A36" s="15">
        <f t="shared" si="1"/>
        <v>22</v>
      </c>
      <c r="B36" s="15">
        <f t="shared" si="2"/>
        <v>26</v>
      </c>
      <c r="C36" s="17" t="s">
        <v>5</v>
      </c>
      <c r="D36" s="11" t="s">
        <v>41</v>
      </c>
      <c r="E36" s="28">
        <v>66985</v>
      </c>
      <c r="F36" s="47" t="s">
        <v>131</v>
      </c>
      <c r="G36" s="61">
        <v>15.5</v>
      </c>
      <c r="H36" s="62">
        <v>40875</v>
      </c>
      <c r="I36" s="81">
        <v>40886</v>
      </c>
      <c r="J36" s="80">
        <v>40928</v>
      </c>
      <c r="K36" s="62">
        <v>41008</v>
      </c>
      <c r="L36" s="153">
        <v>15.2</v>
      </c>
      <c r="M36" s="21"/>
      <c r="N36" s="12"/>
    </row>
    <row r="37" spans="1:14" ht="24" x14ac:dyDescent="0.25">
      <c r="A37" s="15">
        <f t="shared" si="1"/>
        <v>23</v>
      </c>
      <c r="B37" s="15">
        <f t="shared" si="2"/>
        <v>27</v>
      </c>
      <c r="C37" s="37" t="s">
        <v>5</v>
      </c>
      <c r="D37" s="36" t="s">
        <v>420</v>
      </c>
      <c r="E37" s="44">
        <v>74467</v>
      </c>
      <c r="F37" s="48" t="s">
        <v>444</v>
      </c>
      <c r="G37" s="97">
        <v>14</v>
      </c>
      <c r="H37" s="122">
        <v>40875</v>
      </c>
      <c r="I37" s="98">
        <v>40886</v>
      </c>
      <c r="J37" s="122">
        <v>40928</v>
      </c>
      <c r="K37" s="99">
        <v>40948</v>
      </c>
      <c r="L37" s="154">
        <v>11</v>
      </c>
      <c r="M37" s="53"/>
      <c r="N37" s="12"/>
    </row>
    <row r="38" spans="1:14" ht="15" x14ac:dyDescent="0.25">
      <c r="A38" s="15">
        <f t="shared" si="1"/>
        <v>24</v>
      </c>
      <c r="B38" s="15">
        <f t="shared" si="2"/>
        <v>28</v>
      </c>
      <c r="C38" s="17" t="s">
        <v>5</v>
      </c>
      <c r="D38" s="11" t="s">
        <v>50</v>
      </c>
      <c r="E38" s="28">
        <v>78049</v>
      </c>
      <c r="F38" s="47" t="s">
        <v>132</v>
      </c>
      <c r="G38" s="61">
        <v>3.4</v>
      </c>
      <c r="H38" s="62">
        <v>40875</v>
      </c>
      <c r="I38" s="81">
        <v>40886</v>
      </c>
      <c r="J38" s="80">
        <v>40928</v>
      </c>
      <c r="K38" s="62">
        <v>40945</v>
      </c>
      <c r="L38" s="153">
        <v>4.2</v>
      </c>
      <c r="M38" s="21"/>
      <c r="N38" s="12"/>
    </row>
    <row r="39" spans="1:14" ht="15" x14ac:dyDescent="0.25">
      <c r="A39" s="15">
        <f t="shared" si="1"/>
        <v>25</v>
      </c>
      <c r="B39" s="15">
        <f t="shared" si="2"/>
        <v>29</v>
      </c>
      <c r="C39" s="17" t="s">
        <v>5</v>
      </c>
      <c r="D39" s="11" t="s">
        <v>51</v>
      </c>
      <c r="E39" s="28" t="s">
        <v>49</v>
      </c>
      <c r="F39" s="47" t="s">
        <v>47</v>
      </c>
      <c r="G39" s="61">
        <v>3.4</v>
      </c>
      <c r="H39" s="62">
        <v>40875</v>
      </c>
      <c r="I39" s="81">
        <v>40886</v>
      </c>
      <c r="J39" s="80">
        <v>40928</v>
      </c>
      <c r="K39" s="62">
        <v>40988</v>
      </c>
      <c r="L39" s="153">
        <v>3.9</v>
      </c>
      <c r="M39" s="21"/>
      <c r="N39" s="12"/>
    </row>
    <row r="40" spans="1:14" ht="15" x14ac:dyDescent="0.25">
      <c r="A40" s="15">
        <f t="shared" si="1"/>
        <v>26</v>
      </c>
      <c r="B40" s="15">
        <f t="shared" si="2"/>
        <v>30</v>
      </c>
      <c r="C40" s="14" t="s">
        <v>5</v>
      </c>
      <c r="D40" s="11" t="s">
        <v>39</v>
      </c>
      <c r="E40" s="28" t="s">
        <v>45</v>
      </c>
      <c r="F40" s="47" t="s">
        <v>133</v>
      </c>
      <c r="G40" s="61">
        <v>2.9</v>
      </c>
      <c r="H40" s="62">
        <v>40875</v>
      </c>
      <c r="I40" s="81">
        <v>40886</v>
      </c>
      <c r="J40" s="80">
        <v>40928</v>
      </c>
      <c r="K40" s="62">
        <v>40948</v>
      </c>
      <c r="L40" s="153">
        <v>2.7</v>
      </c>
      <c r="M40" s="21"/>
      <c r="N40" s="12"/>
    </row>
    <row r="41" spans="1:14" ht="15" x14ac:dyDescent="0.25">
      <c r="A41" s="15">
        <f t="shared" si="1"/>
        <v>27</v>
      </c>
      <c r="B41" s="15">
        <f t="shared" si="2"/>
        <v>31</v>
      </c>
      <c r="C41" s="14" t="s">
        <v>5</v>
      </c>
      <c r="D41" s="11" t="s">
        <v>40</v>
      </c>
      <c r="E41" s="28" t="s">
        <v>46</v>
      </c>
      <c r="F41" s="47" t="s">
        <v>130</v>
      </c>
      <c r="G41" s="61">
        <v>2.7</v>
      </c>
      <c r="H41" s="62">
        <v>40875</v>
      </c>
      <c r="I41" s="81">
        <v>40886</v>
      </c>
      <c r="J41" s="80">
        <v>40928</v>
      </c>
      <c r="K41" s="62">
        <v>40948</v>
      </c>
      <c r="L41" s="153">
        <v>2</v>
      </c>
      <c r="M41" s="21"/>
      <c r="N41" s="12"/>
    </row>
    <row r="42" spans="1:14" ht="15" x14ac:dyDescent="0.25">
      <c r="A42" s="15">
        <f t="shared" si="1"/>
        <v>28</v>
      </c>
      <c r="B42" s="15">
        <f t="shared" si="2"/>
        <v>32</v>
      </c>
      <c r="C42" s="14" t="s">
        <v>5</v>
      </c>
      <c r="D42" s="16" t="s">
        <v>54</v>
      </c>
      <c r="E42" s="42">
        <v>74216</v>
      </c>
      <c r="F42" s="46" t="s">
        <v>135</v>
      </c>
      <c r="G42" s="87">
        <v>3.9</v>
      </c>
      <c r="H42" s="89">
        <v>40878</v>
      </c>
      <c r="I42" s="85">
        <v>40886</v>
      </c>
      <c r="J42" s="113">
        <v>40928</v>
      </c>
      <c r="K42" s="62">
        <v>40948</v>
      </c>
      <c r="L42" s="153">
        <v>2.7</v>
      </c>
      <c r="M42" s="21"/>
      <c r="N42" s="12"/>
    </row>
    <row r="43" spans="1:14" ht="15" x14ac:dyDescent="0.25">
      <c r="A43" s="15">
        <f t="shared" si="1"/>
        <v>29</v>
      </c>
      <c r="B43" s="15">
        <f t="shared" si="2"/>
        <v>33</v>
      </c>
      <c r="C43" s="14" t="s">
        <v>5</v>
      </c>
      <c r="D43" s="11" t="s">
        <v>55</v>
      </c>
      <c r="E43" s="28">
        <v>76884</v>
      </c>
      <c r="F43" s="47" t="s">
        <v>61</v>
      </c>
      <c r="G43" s="61">
        <v>18.899999999999999</v>
      </c>
      <c r="H43" s="62">
        <v>40878</v>
      </c>
      <c r="I43" s="81">
        <v>40886</v>
      </c>
      <c r="J43" s="80">
        <v>40928</v>
      </c>
      <c r="K43" s="62">
        <v>41026</v>
      </c>
      <c r="L43" s="153">
        <v>14.4</v>
      </c>
      <c r="M43" s="21"/>
      <c r="N43" s="12"/>
    </row>
    <row r="44" spans="1:14" ht="15" x14ac:dyDescent="0.25">
      <c r="A44" s="15">
        <f t="shared" si="1"/>
        <v>30</v>
      </c>
      <c r="B44" s="15">
        <f t="shared" si="2"/>
        <v>34</v>
      </c>
      <c r="C44" s="17" t="s">
        <v>5</v>
      </c>
      <c r="D44" s="11" t="s">
        <v>53</v>
      </c>
      <c r="E44" s="28">
        <v>94437</v>
      </c>
      <c r="F44" s="47" t="s">
        <v>134</v>
      </c>
      <c r="G44" s="61">
        <v>15</v>
      </c>
      <c r="H44" s="62">
        <v>40878</v>
      </c>
      <c r="I44" s="81">
        <v>40942</v>
      </c>
      <c r="J44" s="80">
        <v>40977</v>
      </c>
      <c r="K44" s="62">
        <v>41002</v>
      </c>
      <c r="L44" s="153">
        <v>14.9</v>
      </c>
      <c r="M44" s="21"/>
      <c r="N44" s="12"/>
    </row>
    <row r="45" spans="1:14" ht="15" x14ac:dyDescent="0.25">
      <c r="A45" s="15">
        <f t="shared" si="1"/>
        <v>31</v>
      </c>
      <c r="B45" s="15">
        <f t="shared" si="2"/>
        <v>35</v>
      </c>
      <c r="C45" s="14" t="s">
        <v>5</v>
      </c>
      <c r="D45" s="11" t="s">
        <v>55</v>
      </c>
      <c r="E45" s="28">
        <v>76415</v>
      </c>
      <c r="F45" s="47" t="s">
        <v>141</v>
      </c>
      <c r="G45" s="61">
        <v>12</v>
      </c>
      <c r="H45" s="62">
        <v>40884</v>
      </c>
      <c r="I45" s="81">
        <v>40886</v>
      </c>
      <c r="J45" s="80">
        <v>40928</v>
      </c>
      <c r="K45" s="62">
        <v>40949</v>
      </c>
      <c r="L45" s="153">
        <v>13</v>
      </c>
      <c r="M45" s="21"/>
      <c r="N45" s="12"/>
    </row>
    <row r="46" spans="1:14" s="3" customFormat="1" ht="15" x14ac:dyDescent="0.25">
      <c r="A46" s="15">
        <f t="shared" si="1"/>
        <v>32</v>
      </c>
      <c r="B46" s="15">
        <f t="shared" si="2"/>
        <v>36</v>
      </c>
      <c r="C46" s="17" t="s">
        <v>5</v>
      </c>
      <c r="D46" s="11" t="s">
        <v>25</v>
      </c>
      <c r="E46" s="28" t="s">
        <v>59</v>
      </c>
      <c r="F46" s="47" t="s">
        <v>140</v>
      </c>
      <c r="G46" s="61">
        <v>5.3</v>
      </c>
      <c r="H46" s="62">
        <v>40884</v>
      </c>
      <c r="I46" s="81">
        <v>40886</v>
      </c>
      <c r="J46" s="80">
        <v>40928</v>
      </c>
      <c r="K46" s="62">
        <v>40945</v>
      </c>
      <c r="L46" s="153">
        <v>5.4</v>
      </c>
      <c r="M46" s="21"/>
      <c r="N46" s="11"/>
    </row>
    <row r="47" spans="1:14" s="3" customFormat="1" ht="15" x14ac:dyDescent="0.25">
      <c r="A47" s="15">
        <f t="shared" si="1"/>
        <v>33</v>
      </c>
      <c r="B47" s="15">
        <f t="shared" si="2"/>
        <v>37</v>
      </c>
      <c r="C47" s="17" t="s">
        <v>5</v>
      </c>
      <c r="D47" s="11" t="s">
        <v>51</v>
      </c>
      <c r="E47" s="28">
        <v>62377</v>
      </c>
      <c r="F47" s="47" t="s">
        <v>138</v>
      </c>
      <c r="G47" s="61">
        <v>2.5</v>
      </c>
      <c r="H47" s="62">
        <v>40933</v>
      </c>
      <c r="I47" s="81">
        <v>40942</v>
      </c>
      <c r="J47" s="80">
        <v>40977</v>
      </c>
      <c r="K47" s="62">
        <v>41039</v>
      </c>
      <c r="L47" s="153">
        <v>2.8</v>
      </c>
      <c r="M47" s="21"/>
      <c r="N47" s="11"/>
    </row>
    <row r="48" spans="1:14" s="3" customFormat="1" ht="15" x14ac:dyDescent="0.25">
      <c r="A48" s="15">
        <f t="shared" si="1"/>
        <v>34</v>
      </c>
      <c r="B48" s="15">
        <f t="shared" si="2"/>
        <v>38</v>
      </c>
      <c r="C48" s="17" t="s">
        <v>5</v>
      </c>
      <c r="D48" s="11" t="s">
        <v>58</v>
      </c>
      <c r="E48" s="28">
        <v>62537</v>
      </c>
      <c r="F48" s="47" t="s">
        <v>138</v>
      </c>
      <c r="G48" s="61">
        <v>12.1</v>
      </c>
      <c r="H48" s="62">
        <v>40933</v>
      </c>
      <c r="I48" s="81">
        <v>40991</v>
      </c>
      <c r="J48" s="80">
        <v>41026</v>
      </c>
      <c r="K48" s="62">
        <v>41073</v>
      </c>
      <c r="L48" s="153">
        <v>10.199999999999999</v>
      </c>
      <c r="M48" s="21"/>
      <c r="N48" s="12"/>
    </row>
    <row r="49" spans="1:79" ht="15" x14ac:dyDescent="0.25">
      <c r="A49" s="15">
        <f t="shared" si="1"/>
        <v>35</v>
      </c>
      <c r="B49" s="15">
        <f t="shared" si="2"/>
        <v>39</v>
      </c>
      <c r="C49" s="17" t="s">
        <v>5</v>
      </c>
      <c r="D49" s="11" t="s">
        <v>224</v>
      </c>
      <c r="E49" s="43">
        <v>68691</v>
      </c>
      <c r="F49" s="50" t="s">
        <v>463</v>
      </c>
      <c r="G49" s="79">
        <v>2.7</v>
      </c>
      <c r="H49" s="91">
        <v>40933</v>
      </c>
      <c r="I49" s="83">
        <v>40942</v>
      </c>
      <c r="J49" s="109">
        <v>40977</v>
      </c>
      <c r="K49" s="91">
        <v>41001</v>
      </c>
      <c r="L49" s="155">
        <v>4</v>
      </c>
      <c r="M49" s="33"/>
      <c r="N49" s="11"/>
    </row>
    <row r="50" spans="1:79" ht="15" x14ac:dyDescent="0.25">
      <c r="A50" s="15">
        <f t="shared" si="1"/>
        <v>36</v>
      </c>
      <c r="B50" s="15">
        <f t="shared" ref="B50:B81" si="3">B49+1</f>
        <v>40</v>
      </c>
      <c r="C50" s="17" t="s">
        <v>5</v>
      </c>
      <c r="D50" s="11" t="s">
        <v>36</v>
      </c>
      <c r="E50" s="28">
        <v>68914</v>
      </c>
      <c r="F50" s="47" t="s">
        <v>65</v>
      </c>
      <c r="G50" s="61">
        <v>17</v>
      </c>
      <c r="H50" s="62">
        <v>40933</v>
      </c>
      <c r="I50" s="81">
        <v>40942</v>
      </c>
      <c r="J50" s="80">
        <v>40977</v>
      </c>
      <c r="K50" s="62">
        <v>40988</v>
      </c>
      <c r="L50" s="153">
        <v>18.7</v>
      </c>
      <c r="M50" s="21"/>
      <c r="N50" s="12"/>
    </row>
    <row r="51" spans="1:79" ht="15" x14ac:dyDescent="0.25">
      <c r="A51" s="15">
        <f t="shared" si="1"/>
        <v>37</v>
      </c>
      <c r="B51" s="15">
        <f t="shared" si="3"/>
        <v>41</v>
      </c>
      <c r="C51" s="17" t="s">
        <v>5</v>
      </c>
      <c r="D51" s="11" t="s">
        <v>57</v>
      </c>
      <c r="E51" s="28">
        <v>74252</v>
      </c>
      <c r="F51" s="47" t="s">
        <v>137</v>
      </c>
      <c r="G51" s="61">
        <v>5.8</v>
      </c>
      <c r="H51" s="62">
        <v>40933</v>
      </c>
      <c r="I51" s="81">
        <v>40991</v>
      </c>
      <c r="J51" s="80">
        <v>41026</v>
      </c>
      <c r="K51" s="62">
        <v>41053</v>
      </c>
      <c r="L51" s="153">
        <v>4.5999999999999996</v>
      </c>
      <c r="M51" s="21"/>
      <c r="N51" s="12"/>
    </row>
    <row r="52" spans="1:79" s="4" customFormat="1" ht="15" x14ac:dyDescent="0.25">
      <c r="A52" s="15">
        <f t="shared" si="1"/>
        <v>38</v>
      </c>
      <c r="B52" s="15">
        <f t="shared" si="3"/>
        <v>42</v>
      </c>
      <c r="C52" s="17" t="s">
        <v>5</v>
      </c>
      <c r="D52" s="11" t="s">
        <v>37</v>
      </c>
      <c r="E52" s="28" t="s">
        <v>699</v>
      </c>
      <c r="F52" s="47" t="s">
        <v>139</v>
      </c>
      <c r="G52" s="61">
        <v>4.2</v>
      </c>
      <c r="H52" s="62">
        <v>40933</v>
      </c>
      <c r="I52" s="81">
        <v>40942</v>
      </c>
      <c r="J52" s="80">
        <v>40977</v>
      </c>
      <c r="K52" s="62">
        <v>41002</v>
      </c>
      <c r="L52" s="153">
        <v>3.7</v>
      </c>
      <c r="M52" s="21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5" x14ac:dyDescent="0.25">
      <c r="A53" s="15">
        <f t="shared" si="1"/>
        <v>39</v>
      </c>
      <c r="B53" s="15">
        <f t="shared" si="3"/>
        <v>43</v>
      </c>
      <c r="C53" s="17" t="s">
        <v>5</v>
      </c>
      <c r="D53" s="11" t="s">
        <v>37</v>
      </c>
      <c r="E53" s="28">
        <v>98859</v>
      </c>
      <c r="F53" s="47" t="s">
        <v>333</v>
      </c>
      <c r="G53" s="61">
        <v>41</v>
      </c>
      <c r="H53" s="62">
        <v>40933</v>
      </c>
      <c r="I53" s="81">
        <v>40942</v>
      </c>
      <c r="J53" s="80">
        <v>40977</v>
      </c>
      <c r="K53" s="62">
        <v>41002</v>
      </c>
      <c r="L53" s="153">
        <v>19.7</v>
      </c>
      <c r="M53" s="21"/>
      <c r="N53" s="12"/>
    </row>
    <row r="54" spans="1:79" ht="15" x14ac:dyDescent="0.25">
      <c r="A54" s="15">
        <f t="shared" si="1"/>
        <v>40</v>
      </c>
      <c r="B54" s="15">
        <f t="shared" si="3"/>
        <v>44</v>
      </c>
      <c r="C54" s="17" t="s">
        <v>5</v>
      </c>
      <c r="D54" s="11" t="s">
        <v>56</v>
      </c>
      <c r="E54" s="28" t="s">
        <v>60</v>
      </c>
      <c r="F54" s="47" t="s">
        <v>136</v>
      </c>
      <c r="G54" s="61">
        <v>40</v>
      </c>
      <c r="H54" s="62">
        <v>40933</v>
      </c>
      <c r="I54" s="81">
        <v>40991</v>
      </c>
      <c r="J54" s="80">
        <v>41026</v>
      </c>
      <c r="K54" s="62">
        <v>41072</v>
      </c>
      <c r="L54" s="153">
        <v>34.700000000000003</v>
      </c>
      <c r="M54" s="21"/>
      <c r="N54" s="12"/>
    </row>
    <row r="55" spans="1:79" ht="15" x14ac:dyDescent="0.25">
      <c r="A55" s="15">
        <f t="shared" si="1"/>
        <v>41</v>
      </c>
      <c r="B55" s="15">
        <f t="shared" si="3"/>
        <v>45</v>
      </c>
      <c r="C55" s="17" t="s">
        <v>5</v>
      </c>
      <c r="D55" s="11" t="s">
        <v>62</v>
      </c>
      <c r="E55" s="28" t="s">
        <v>63</v>
      </c>
      <c r="F55" s="47" t="s">
        <v>334</v>
      </c>
      <c r="G55" s="61">
        <v>7</v>
      </c>
      <c r="H55" s="62">
        <v>40933</v>
      </c>
      <c r="I55" s="81">
        <v>40942</v>
      </c>
      <c r="J55" s="80">
        <v>40977</v>
      </c>
      <c r="K55" s="62">
        <v>41001</v>
      </c>
      <c r="L55" s="153">
        <v>6.8</v>
      </c>
      <c r="M55" s="21"/>
      <c r="N55" s="11"/>
    </row>
    <row r="56" spans="1:79" ht="24" x14ac:dyDescent="0.25">
      <c r="A56" s="15">
        <f t="shared" si="1"/>
        <v>42</v>
      </c>
      <c r="B56" s="15">
        <f t="shared" si="3"/>
        <v>46</v>
      </c>
      <c r="C56" s="37" t="s">
        <v>5</v>
      </c>
      <c r="D56" s="36" t="s">
        <v>222</v>
      </c>
      <c r="E56" s="44" t="s">
        <v>421</v>
      </c>
      <c r="F56" s="48" t="s">
        <v>443</v>
      </c>
      <c r="G56" s="97">
        <v>21.7</v>
      </c>
      <c r="H56" s="62">
        <v>40933</v>
      </c>
      <c r="I56" s="98">
        <v>40942</v>
      </c>
      <c r="J56" s="122">
        <v>40977</v>
      </c>
      <c r="K56" s="99">
        <v>41022</v>
      </c>
      <c r="L56" s="154">
        <v>20.3</v>
      </c>
      <c r="M56" s="53"/>
      <c r="N56" s="12"/>
    </row>
    <row r="57" spans="1:79" ht="15" x14ac:dyDescent="0.25">
      <c r="A57" s="15">
        <f t="shared" si="1"/>
        <v>43</v>
      </c>
      <c r="B57" s="15">
        <f t="shared" si="3"/>
        <v>47</v>
      </c>
      <c r="C57" s="17" t="s">
        <v>5</v>
      </c>
      <c r="D57" s="11" t="s">
        <v>38</v>
      </c>
      <c r="E57" s="28">
        <v>64515</v>
      </c>
      <c r="F57" s="47" t="s">
        <v>336</v>
      </c>
      <c r="G57" s="61">
        <v>13.5</v>
      </c>
      <c r="H57" s="62">
        <v>40968</v>
      </c>
      <c r="I57" s="81">
        <v>41040</v>
      </c>
      <c r="J57" s="80">
        <v>41075</v>
      </c>
      <c r="K57" s="62">
        <v>41142</v>
      </c>
      <c r="L57" s="153">
        <v>13.4</v>
      </c>
      <c r="M57" s="21"/>
      <c r="N57" s="12"/>
    </row>
    <row r="58" spans="1:79" ht="15" x14ac:dyDescent="0.25">
      <c r="A58" s="15">
        <f t="shared" si="1"/>
        <v>44</v>
      </c>
      <c r="B58" s="15">
        <f t="shared" si="3"/>
        <v>48</v>
      </c>
      <c r="C58" s="17" t="s">
        <v>5</v>
      </c>
      <c r="D58" s="11" t="s">
        <v>66</v>
      </c>
      <c r="E58" s="28" t="s">
        <v>79</v>
      </c>
      <c r="F58" s="47" t="s">
        <v>335</v>
      </c>
      <c r="G58" s="61">
        <v>4.9000000000000004</v>
      </c>
      <c r="H58" s="62">
        <v>40968</v>
      </c>
      <c r="I58" s="81">
        <v>40991</v>
      </c>
      <c r="J58" s="80">
        <v>41026</v>
      </c>
      <c r="K58" s="62">
        <v>41046</v>
      </c>
      <c r="L58" s="153">
        <v>4.4000000000000004</v>
      </c>
      <c r="M58" s="21"/>
      <c r="N58" s="12"/>
    </row>
    <row r="59" spans="1:79" ht="15" x14ac:dyDescent="0.25">
      <c r="A59" s="15">
        <f t="shared" si="1"/>
        <v>45</v>
      </c>
      <c r="B59" s="15">
        <f t="shared" si="3"/>
        <v>49</v>
      </c>
      <c r="C59" s="14" t="s">
        <v>5</v>
      </c>
      <c r="D59" s="16" t="s">
        <v>38</v>
      </c>
      <c r="E59" s="42" t="s">
        <v>78</v>
      </c>
      <c r="F59" s="46" t="s">
        <v>330</v>
      </c>
      <c r="G59" s="87">
        <v>2.8</v>
      </c>
      <c r="H59" s="62">
        <v>40968</v>
      </c>
      <c r="I59" s="81">
        <v>40991</v>
      </c>
      <c r="J59" s="80">
        <v>41026</v>
      </c>
      <c r="K59" s="62">
        <v>41046</v>
      </c>
      <c r="L59" s="153">
        <v>2.6</v>
      </c>
      <c r="M59" s="22"/>
      <c r="N59" s="12"/>
    </row>
    <row r="60" spans="1:79" ht="15" x14ac:dyDescent="0.25">
      <c r="A60" s="15">
        <f t="shared" si="1"/>
        <v>46</v>
      </c>
      <c r="B60" s="15">
        <f t="shared" si="3"/>
        <v>50</v>
      </c>
      <c r="C60" s="17" t="s">
        <v>5</v>
      </c>
      <c r="D60" s="11" t="s">
        <v>67</v>
      </c>
      <c r="E60" s="28">
        <v>74247</v>
      </c>
      <c r="F60" s="47" t="s">
        <v>337</v>
      </c>
      <c r="G60" s="61">
        <v>5.0999999999999996</v>
      </c>
      <c r="H60" s="62">
        <v>41025</v>
      </c>
      <c r="I60" s="81">
        <v>41040</v>
      </c>
      <c r="J60" s="80">
        <v>41075</v>
      </c>
      <c r="K60" s="62">
        <v>41103</v>
      </c>
      <c r="L60" s="153">
        <v>5.7</v>
      </c>
      <c r="M60" s="21"/>
      <c r="N60" s="12"/>
    </row>
    <row r="61" spans="1:79" ht="15" x14ac:dyDescent="0.25">
      <c r="A61" s="15">
        <f t="shared" si="1"/>
        <v>47</v>
      </c>
      <c r="B61" s="15">
        <f t="shared" si="3"/>
        <v>51</v>
      </c>
      <c r="C61" s="17" t="s">
        <v>5</v>
      </c>
      <c r="D61" s="11" t="s">
        <v>68</v>
      </c>
      <c r="E61" s="28">
        <v>88795</v>
      </c>
      <c r="F61" s="47" t="s">
        <v>338</v>
      </c>
      <c r="G61" s="61">
        <v>6.4</v>
      </c>
      <c r="H61" s="62">
        <v>41025</v>
      </c>
      <c r="I61" s="81">
        <v>41040</v>
      </c>
      <c r="J61" s="80">
        <v>41075</v>
      </c>
      <c r="K61" s="62">
        <v>41109</v>
      </c>
      <c r="L61" s="153">
        <v>8</v>
      </c>
      <c r="M61" s="21"/>
      <c r="N61" s="12"/>
    </row>
    <row r="62" spans="1:79" ht="15" x14ac:dyDescent="0.25">
      <c r="A62" s="15">
        <f t="shared" si="1"/>
        <v>48</v>
      </c>
      <c r="B62" s="15">
        <f t="shared" si="3"/>
        <v>52</v>
      </c>
      <c r="C62" s="17" t="s">
        <v>5</v>
      </c>
      <c r="D62" s="11" t="s">
        <v>72</v>
      </c>
      <c r="E62" s="28" t="s">
        <v>73</v>
      </c>
      <c r="F62" s="47" t="s">
        <v>341</v>
      </c>
      <c r="G62" s="61">
        <v>4</v>
      </c>
      <c r="H62" s="62">
        <v>41025</v>
      </c>
      <c r="I62" s="81">
        <v>41040</v>
      </c>
      <c r="J62" s="80">
        <v>41075</v>
      </c>
      <c r="K62" s="62">
        <v>41123</v>
      </c>
      <c r="L62" s="153">
        <v>6.6</v>
      </c>
      <c r="M62" s="21"/>
      <c r="N62" s="12"/>
    </row>
    <row r="63" spans="1:79" ht="15" x14ac:dyDescent="0.25">
      <c r="A63" s="15">
        <f t="shared" si="1"/>
        <v>49</v>
      </c>
      <c r="B63" s="15">
        <f t="shared" si="3"/>
        <v>53</v>
      </c>
      <c r="C63" s="17" t="s">
        <v>5</v>
      </c>
      <c r="D63" s="11" t="s">
        <v>70</v>
      </c>
      <c r="E63" s="28" t="s">
        <v>75</v>
      </c>
      <c r="F63" s="47" t="s">
        <v>80</v>
      </c>
      <c r="G63" s="61">
        <v>5.2</v>
      </c>
      <c r="H63" s="62">
        <v>41025</v>
      </c>
      <c r="I63" s="81">
        <v>41040</v>
      </c>
      <c r="J63" s="80">
        <v>41075</v>
      </c>
      <c r="K63" s="62">
        <v>41103</v>
      </c>
      <c r="L63" s="153">
        <v>4.2</v>
      </c>
      <c r="M63" s="21"/>
      <c r="N63" s="12"/>
    </row>
    <row r="64" spans="1:79" ht="15" x14ac:dyDescent="0.25">
      <c r="A64" s="15">
        <f t="shared" si="1"/>
        <v>50</v>
      </c>
      <c r="B64" s="15">
        <f t="shared" si="3"/>
        <v>54</v>
      </c>
      <c r="C64" s="14" t="s">
        <v>5</v>
      </c>
      <c r="D64" s="11" t="s">
        <v>71</v>
      </c>
      <c r="E64" s="28" t="s">
        <v>74</v>
      </c>
      <c r="F64" s="47" t="s">
        <v>340</v>
      </c>
      <c r="G64" s="61">
        <v>2.1</v>
      </c>
      <c r="H64" s="62">
        <v>41025</v>
      </c>
      <c r="I64" s="81">
        <v>41040</v>
      </c>
      <c r="J64" s="80">
        <v>41075</v>
      </c>
      <c r="K64" s="62">
        <v>41120</v>
      </c>
      <c r="L64" s="153">
        <v>2</v>
      </c>
      <c r="M64" s="21"/>
      <c r="N64" s="12"/>
    </row>
    <row r="65" spans="1:107" ht="15" x14ac:dyDescent="0.25">
      <c r="A65" s="15">
        <f t="shared" si="1"/>
        <v>51</v>
      </c>
      <c r="B65" s="15">
        <f t="shared" si="3"/>
        <v>55</v>
      </c>
      <c r="C65" s="14" t="s">
        <v>5</v>
      </c>
      <c r="D65" s="11" t="s">
        <v>55</v>
      </c>
      <c r="E65" s="28" t="s">
        <v>77</v>
      </c>
      <c r="F65" s="47" t="s">
        <v>339</v>
      </c>
      <c r="G65" s="61">
        <v>5.5</v>
      </c>
      <c r="H65" s="62">
        <v>41025</v>
      </c>
      <c r="I65" s="81">
        <v>41040</v>
      </c>
      <c r="J65" s="80">
        <v>41075</v>
      </c>
      <c r="K65" s="62">
        <v>41120</v>
      </c>
      <c r="L65" s="153">
        <v>4.7</v>
      </c>
      <c r="M65" s="21"/>
      <c r="N65" s="12"/>
    </row>
    <row r="66" spans="1:107" ht="15" x14ac:dyDescent="0.25">
      <c r="A66" s="15">
        <f t="shared" si="1"/>
        <v>52</v>
      </c>
      <c r="B66" s="15">
        <f t="shared" si="3"/>
        <v>56</v>
      </c>
      <c r="C66" s="14" t="s">
        <v>5</v>
      </c>
      <c r="D66" s="11" t="s">
        <v>69</v>
      </c>
      <c r="E66" s="28" t="s">
        <v>76</v>
      </c>
      <c r="F66" s="47" t="s">
        <v>81</v>
      </c>
      <c r="G66" s="61">
        <v>17.100000000000001</v>
      </c>
      <c r="H66" s="62">
        <v>41025</v>
      </c>
      <c r="I66" s="81">
        <v>41040</v>
      </c>
      <c r="J66" s="80">
        <v>41075</v>
      </c>
      <c r="K66" s="62">
        <v>41110</v>
      </c>
      <c r="L66" s="153">
        <v>15.4</v>
      </c>
      <c r="M66" s="21"/>
      <c r="N66" s="12"/>
    </row>
    <row r="67" spans="1:107" ht="25.5" x14ac:dyDescent="0.25">
      <c r="A67" s="15">
        <f t="shared" si="1"/>
        <v>53</v>
      </c>
      <c r="B67" s="15">
        <f t="shared" si="3"/>
        <v>57</v>
      </c>
      <c r="C67" s="17" t="s">
        <v>5</v>
      </c>
      <c r="D67" s="11" t="s">
        <v>183</v>
      </c>
      <c r="E67" s="28">
        <v>72829</v>
      </c>
      <c r="F67" s="47" t="s">
        <v>342</v>
      </c>
      <c r="G67" s="61">
        <v>50</v>
      </c>
      <c r="H67" s="62">
        <v>41029</v>
      </c>
      <c r="I67" s="81">
        <v>41040</v>
      </c>
      <c r="J67" s="80">
        <v>41075</v>
      </c>
      <c r="K67" s="62">
        <v>41120</v>
      </c>
      <c r="L67" s="153">
        <v>41.7</v>
      </c>
      <c r="M67" s="21"/>
      <c r="N67" s="12"/>
    </row>
    <row r="68" spans="1:107" ht="15" x14ac:dyDescent="0.25">
      <c r="A68" s="15">
        <f t="shared" si="1"/>
        <v>54</v>
      </c>
      <c r="B68" s="15">
        <f t="shared" si="3"/>
        <v>58</v>
      </c>
      <c r="C68" s="14" t="s">
        <v>5</v>
      </c>
      <c r="D68" s="11" t="s">
        <v>92</v>
      </c>
      <c r="E68" s="28" t="s">
        <v>82</v>
      </c>
      <c r="F68" s="47" t="s">
        <v>538</v>
      </c>
      <c r="G68" s="61">
        <v>3.4</v>
      </c>
      <c r="H68" s="62">
        <v>41029</v>
      </c>
      <c r="I68" s="81">
        <v>41040</v>
      </c>
      <c r="J68" s="80">
        <v>41075</v>
      </c>
      <c r="K68" s="62">
        <v>41103</v>
      </c>
      <c r="L68" s="153">
        <v>3</v>
      </c>
      <c r="M68" s="21"/>
      <c r="N68" s="12"/>
    </row>
    <row r="69" spans="1:107" ht="25.5" x14ac:dyDescent="0.25">
      <c r="A69" s="15">
        <f t="shared" si="1"/>
        <v>55</v>
      </c>
      <c r="B69" s="15">
        <f t="shared" si="3"/>
        <v>59</v>
      </c>
      <c r="C69" s="14" t="s">
        <v>5</v>
      </c>
      <c r="D69" s="16" t="s">
        <v>353</v>
      </c>
      <c r="E69" s="42" t="s">
        <v>195</v>
      </c>
      <c r="F69" s="46" t="s">
        <v>536</v>
      </c>
      <c r="G69" s="87">
        <v>4.9000000000000004</v>
      </c>
      <c r="H69" s="62">
        <v>41029</v>
      </c>
      <c r="I69" s="81">
        <v>41040</v>
      </c>
      <c r="J69" s="80">
        <v>41075</v>
      </c>
      <c r="K69" s="62">
        <v>41108</v>
      </c>
      <c r="L69" s="153">
        <v>2</v>
      </c>
      <c r="M69" s="22"/>
      <c r="N69" s="12"/>
    </row>
    <row r="70" spans="1:107" ht="15" x14ac:dyDescent="0.25">
      <c r="A70" s="15">
        <f t="shared" si="1"/>
        <v>56</v>
      </c>
      <c r="B70" s="15">
        <f t="shared" si="3"/>
        <v>60</v>
      </c>
      <c r="C70" s="14" t="s">
        <v>5</v>
      </c>
      <c r="D70" s="11" t="s">
        <v>182</v>
      </c>
      <c r="E70" s="28">
        <v>78290</v>
      </c>
      <c r="F70" s="47" t="s">
        <v>343</v>
      </c>
      <c r="G70" s="61">
        <v>3</v>
      </c>
      <c r="H70" s="62">
        <v>41030</v>
      </c>
      <c r="I70" s="81">
        <v>40991</v>
      </c>
      <c r="J70" s="80">
        <v>41075</v>
      </c>
      <c r="K70" s="62">
        <v>41087</v>
      </c>
      <c r="L70" s="153">
        <v>2.5</v>
      </c>
      <c r="M70" s="21"/>
      <c r="N70" s="12"/>
    </row>
    <row r="71" spans="1:107" ht="25.5" x14ac:dyDescent="0.25">
      <c r="A71" s="15">
        <f t="shared" si="1"/>
        <v>57</v>
      </c>
      <c r="B71" s="15">
        <f t="shared" si="3"/>
        <v>61</v>
      </c>
      <c r="C71" s="14" t="s">
        <v>189</v>
      </c>
      <c r="D71" s="11" t="s">
        <v>191</v>
      </c>
      <c r="E71" s="28" t="s">
        <v>325</v>
      </c>
      <c r="F71" s="49" t="s">
        <v>324</v>
      </c>
      <c r="G71" s="61">
        <v>1000</v>
      </c>
      <c r="H71" s="62">
        <v>41079</v>
      </c>
      <c r="I71" s="81"/>
      <c r="J71" s="80"/>
      <c r="K71" s="62"/>
      <c r="L71" s="153"/>
      <c r="M71" s="21"/>
      <c r="N71" s="12"/>
    </row>
    <row r="72" spans="1:107" ht="25.5" x14ac:dyDescent="0.25">
      <c r="A72" s="15">
        <f t="shared" si="1"/>
        <v>58</v>
      </c>
      <c r="B72" s="15">
        <f t="shared" si="3"/>
        <v>62</v>
      </c>
      <c r="C72" s="18" t="s">
        <v>190</v>
      </c>
      <c r="D72" s="13" t="s">
        <v>192</v>
      </c>
      <c r="E72" s="28">
        <v>72699</v>
      </c>
      <c r="F72" s="49" t="s">
        <v>322</v>
      </c>
      <c r="G72" s="114">
        <v>260</v>
      </c>
      <c r="H72" s="116">
        <v>41081</v>
      </c>
      <c r="I72" s="115">
        <v>41149</v>
      </c>
      <c r="J72" s="145">
        <v>41304</v>
      </c>
      <c r="K72" s="116">
        <v>41332</v>
      </c>
      <c r="L72" s="156">
        <v>255.5</v>
      </c>
      <c r="M72" s="23"/>
      <c r="N72" s="12"/>
    </row>
    <row r="73" spans="1:107" ht="15" x14ac:dyDescent="0.25">
      <c r="A73" s="15">
        <f t="shared" si="1"/>
        <v>59</v>
      </c>
      <c r="B73" s="15">
        <f t="shared" si="3"/>
        <v>63</v>
      </c>
      <c r="C73" s="30" t="s">
        <v>5</v>
      </c>
      <c r="D73" s="35" t="s">
        <v>33</v>
      </c>
      <c r="E73" s="126" t="s">
        <v>426</v>
      </c>
      <c r="F73" s="48" t="s">
        <v>440</v>
      </c>
      <c r="G73" s="97">
        <v>25.478000000000002</v>
      </c>
      <c r="H73" s="122">
        <v>41085</v>
      </c>
      <c r="I73" s="98">
        <v>41138</v>
      </c>
      <c r="J73" s="122">
        <v>41173</v>
      </c>
      <c r="K73" s="99">
        <v>41296</v>
      </c>
      <c r="L73" s="154">
        <v>22.341999999999999</v>
      </c>
      <c r="M73" s="53"/>
      <c r="N73" s="12"/>
    </row>
    <row r="74" spans="1:107" ht="25.5" x14ac:dyDescent="0.25">
      <c r="A74" s="15">
        <f t="shared" si="1"/>
        <v>60</v>
      </c>
      <c r="B74" s="15">
        <f t="shared" si="3"/>
        <v>64</v>
      </c>
      <c r="C74" s="30" t="s">
        <v>5</v>
      </c>
      <c r="D74" s="35" t="s">
        <v>424</v>
      </c>
      <c r="E74" s="126" t="s">
        <v>425</v>
      </c>
      <c r="F74" s="48" t="s">
        <v>441</v>
      </c>
      <c r="G74" s="97">
        <v>21.33</v>
      </c>
      <c r="H74" s="122">
        <v>41085</v>
      </c>
      <c r="I74" s="98">
        <v>41138</v>
      </c>
      <c r="J74" s="122">
        <v>41173</v>
      </c>
      <c r="K74" s="99">
        <v>41339</v>
      </c>
      <c r="L74" s="154">
        <v>21.175000000000001</v>
      </c>
      <c r="M74" s="53"/>
      <c r="N74" s="12"/>
    </row>
    <row r="75" spans="1:107" ht="15" x14ac:dyDescent="0.25">
      <c r="A75" s="15">
        <f t="shared" si="1"/>
        <v>61</v>
      </c>
      <c r="B75" s="15">
        <f t="shared" si="3"/>
        <v>65</v>
      </c>
      <c r="C75" s="30" t="s">
        <v>5</v>
      </c>
      <c r="D75" s="36" t="s">
        <v>422</v>
      </c>
      <c r="E75" s="44" t="s">
        <v>423</v>
      </c>
      <c r="F75" s="48" t="s">
        <v>442</v>
      </c>
      <c r="G75" s="97">
        <v>35.9</v>
      </c>
      <c r="H75" s="122">
        <v>41085</v>
      </c>
      <c r="I75" s="98">
        <v>41089</v>
      </c>
      <c r="J75" s="122">
        <v>41124</v>
      </c>
      <c r="K75" s="99">
        <v>41205</v>
      </c>
      <c r="L75" s="154">
        <v>29.2</v>
      </c>
      <c r="M75" s="53"/>
      <c r="N75" s="12"/>
    </row>
    <row r="76" spans="1:107" x14ac:dyDescent="0.3">
      <c r="A76" s="15">
        <f t="shared" si="1"/>
        <v>62</v>
      </c>
      <c r="B76" s="15">
        <f t="shared" si="3"/>
        <v>66</v>
      </c>
      <c r="C76" s="17" t="s">
        <v>5</v>
      </c>
      <c r="D76" s="11" t="s">
        <v>37</v>
      </c>
      <c r="E76" s="28">
        <v>78203</v>
      </c>
      <c r="F76" s="47" t="s">
        <v>174</v>
      </c>
      <c r="G76" s="61">
        <v>4</v>
      </c>
      <c r="H76" s="62">
        <v>41086</v>
      </c>
      <c r="I76" s="81">
        <v>41187</v>
      </c>
      <c r="J76" s="80">
        <v>41222</v>
      </c>
      <c r="K76" s="62">
        <v>41253</v>
      </c>
      <c r="L76" s="153">
        <v>3.2</v>
      </c>
      <c r="M76" s="21"/>
      <c r="N76" s="12"/>
    </row>
    <row r="77" spans="1:107" ht="25.5" x14ac:dyDescent="0.25">
      <c r="A77" s="15">
        <f t="shared" si="1"/>
        <v>63</v>
      </c>
      <c r="B77" s="15">
        <f t="shared" si="3"/>
        <v>67</v>
      </c>
      <c r="C77" s="40" t="s">
        <v>15</v>
      </c>
      <c r="D77" s="12" t="s">
        <v>231</v>
      </c>
      <c r="E77" s="28" t="s">
        <v>233</v>
      </c>
      <c r="F77" s="49" t="s">
        <v>346</v>
      </c>
      <c r="G77" s="20"/>
      <c r="H77" s="116">
        <v>41101</v>
      </c>
      <c r="I77" s="90">
        <v>40977</v>
      </c>
      <c r="J77" s="62">
        <v>41260</v>
      </c>
      <c r="K77" s="112">
        <v>41292</v>
      </c>
      <c r="L77" s="157">
        <v>3142</v>
      </c>
      <c r="M77" s="78"/>
      <c r="N77" s="12"/>
    </row>
    <row r="78" spans="1:107" ht="15" x14ac:dyDescent="0.25">
      <c r="A78" s="15">
        <f t="shared" si="1"/>
        <v>64</v>
      </c>
      <c r="B78" s="15">
        <f t="shared" si="3"/>
        <v>68</v>
      </c>
      <c r="C78" s="14" t="s">
        <v>15</v>
      </c>
      <c r="D78" s="11" t="s">
        <v>27</v>
      </c>
      <c r="E78" s="42" t="s">
        <v>707</v>
      </c>
      <c r="F78" s="47" t="s">
        <v>329</v>
      </c>
      <c r="G78" s="87">
        <v>70.599999999999994</v>
      </c>
      <c r="H78" s="89">
        <v>41103</v>
      </c>
      <c r="I78" s="85"/>
      <c r="J78" s="80"/>
      <c r="K78" s="89"/>
      <c r="L78" s="153"/>
      <c r="M78" s="22"/>
      <c r="N78" s="1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107" s="7" customFormat="1" ht="24" x14ac:dyDescent="0.25">
      <c r="A79" s="15">
        <f t="shared" ref="A79:A142" si="4">A78+1</f>
        <v>65</v>
      </c>
      <c r="B79" s="15">
        <f t="shared" si="3"/>
        <v>69</v>
      </c>
      <c r="C79" s="30" t="s">
        <v>5</v>
      </c>
      <c r="D79" s="35" t="s">
        <v>26</v>
      </c>
      <c r="E79" s="126" t="s">
        <v>431</v>
      </c>
      <c r="F79" s="48" t="s">
        <v>438</v>
      </c>
      <c r="G79" s="97">
        <v>10.438000000000001</v>
      </c>
      <c r="H79" s="122">
        <v>41131</v>
      </c>
      <c r="I79" s="98">
        <v>41138</v>
      </c>
      <c r="J79" s="122">
        <v>41173</v>
      </c>
      <c r="K79" s="99">
        <v>41260</v>
      </c>
      <c r="L79" s="156">
        <v>22.15</v>
      </c>
      <c r="M79" s="24"/>
      <c r="N79" s="1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</row>
    <row r="80" spans="1:107" ht="15" x14ac:dyDescent="0.25">
      <c r="A80" s="15">
        <f t="shared" si="4"/>
        <v>66</v>
      </c>
      <c r="B80" s="15">
        <f t="shared" si="3"/>
        <v>70</v>
      </c>
      <c r="C80" s="37" t="s">
        <v>5</v>
      </c>
      <c r="D80" s="35" t="s">
        <v>95</v>
      </c>
      <c r="E80" s="126" t="s">
        <v>465</v>
      </c>
      <c r="F80" s="48" t="s">
        <v>435</v>
      </c>
      <c r="G80" s="97">
        <v>2.4</v>
      </c>
      <c r="H80" s="122">
        <v>41131</v>
      </c>
      <c r="I80" s="98">
        <v>41187</v>
      </c>
      <c r="J80" s="122">
        <v>41222</v>
      </c>
      <c r="K80" s="99">
        <v>41394</v>
      </c>
      <c r="L80" s="154">
        <v>1.986</v>
      </c>
      <c r="M80" s="53"/>
      <c r="N80" s="1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25.5" x14ac:dyDescent="0.25">
      <c r="A81" s="15">
        <f t="shared" si="4"/>
        <v>67</v>
      </c>
      <c r="B81" s="15">
        <f t="shared" si="3"/>
        <v>71</v>
      </c>
      <c r="C81" s="37" t="s">
        <v>5</v>
      </c>
      <c r="D81" s="72" t="s">
        <v>467</v>
      </c>
      <c r="E81" s="126" t="s">
        <v>427</v>
      </c>
      <c r="F81" s="48" t="s">
        <v>437</v>
      </c>
      <c r="G81" s="97">
        <v>2.2000000000000002</v>
      </c>
      <c r="H81" s="122">
        <v>41131</v>
      </c>
      <c r="I81" s="98">
        <v>41138</v>
      </c>
      <c r="J81" s="122">
        <v>41173</v>
      </c>
      <c r="K81" s="99">
        <v>41193</v>
      </c>
      <c r="L81" s="154">
        <v>1.282</v>
      </c>
      <c r="M81" s="53"/>
      <c r="N81" s="1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15" x14ac:dyDescent="0.25">
      <c r="A82" s="15">
        <f t="shared" si="4"/>
        <v>68</v>
      </c>
      <c r="B82" s="15">
        <f t="shared" ref="B82:B97" si="5">B81+1</f>
        <v>72</v>
      </c>
      <c r="C82" s="37" t="s">
        <v>5</v>
      </c>
      <c r="D82" s="35" t="s">
        <v>428</v>
      </c>
      <c r="E82" s="126" t="s">
        <v>429</v>
      </c>
      <c r="F82" s="48" t="s">
        <v>436</v>
      </c>
      <c r="G82" s="97">
        <v>2.4</v>
      </c>
      <c r="H82" s="122">
        <v>41131</v>
      </c>
      <c r="I82" s="98">
        <v>41138</v>
      </c>
      <c r="J82" s="122">
        <v>41173</v>
      </c>
      <c r="K82" s="99">
        <v>41215</v>
      </c>
      <c r="L82" s="154">
        <v>2.1840000000000002</v>
      </c>
      <c r="M82" s="53"/>
      <c r="N82" s="1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24" x14ac:dyDescent="0.25">
      <c r="A83" s="15">
        <f t="shared" si="4"/>
        <v>69</v>
      </c>
      <c r="B83" s="15">
        <f t="shared" si="5"/>
        <v>73</v>
      </c>
      <c r="C83" s="37" t="s">
        <v>5</v>
      </c>
      <c r="D83" s="35" t="s">
        <v>9</v>
      </c>
      <c r="E83" s="126" t="s">
        <v>430</v>
      </c>
      <c r="F83" s="48" t="s">
        <v>439</v>
      </c>
      <c r="G83" s="97">
        <v>2</v>
      </c>
      <c r="H83" s="122">
        <v>41131</v>
      </c>
      <c r="I83" s="98">
        <v>41138</v>
      </c>
      <c r="J83" s="122">
        <v>41173</v>
      </c>
      <c r="K83" s="99">
        <v>41369</v>
      </c>
      <c r="L83" s="154">
        <v>1.847</v>
      </c>
      <c r="M83" s="53"/>
      <c r="N83" s="1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3" customFormat="1" x14ac:dyDescent="0.3">
      <c r="A84" s="15">
        <f t="shared" si="4"/>
        <v>70</v>
      </c>
      <c r="B84" s="15">
        <f t="shared" si="5"/>
        <v>74</v>
      </c>
      <c r="C84" s="17" t="s">
        <v>5</v>
      </c>
      <c r="D84" s="11" t="s">
        <v>176</v>
      </c>
      <c r="E84" s="28">
        <v>68620</v>
      </c>
      <c r="F84" s="47" t="s">
        <v>196</v>
      </c>
      <c r="G84" s="61">
        <v>85</v>
      </c>
      <c r="H84" s="62">
        <v>41180</v>
      </c>
      <c r="I84" s="81">
        <v>41187</v>
      </c>
      <c r="J84" s="80">
        <v>41222</v>
      </c>
      <c r="K84" s="62">
        <v>41339</v>
      </c>
      <c r="L84" s="153">
        <v>86.6</v>
      </c>
      <c r="M84" s="21"/>
      <c r="N84" s="11"/>
    </row>
    <row r="85" spans="1:62" s="3" customFormat="1" x14ac:dyDescent="0.3">
      <c r="A85" s="15">
        <f t="shared" si="4"/>
        <v>71</v>
      </c>
      <c r="B85" s="15">
        <f t="shared" si="5"/>
        <v>75</v>
      </c>
      <c r="C85" s="17" t="s">
        <v>5</v>
      </c>
      <c r="D85" s="11" t="s">
        <v>103</v>
      </c>
      <c r="E85" s="28">
        <v>70109</v>
      </c>
      <c r="F85" s="47" t="s">
        <v>169</v>
      </c>
      <c r="G85" s="61">
        <v>2.7</v>
      </c>
      <c r="H85" s="62">
        <v>41180</v>
      </c>
      <c r="I85" s="81">
        <v>41187</v>
      </c>
      <c r="J85" s="80">
        <v>41222</v>
      </c>
      <c r="K85" s="62">
        <v>41253</v>
      </c>
      <c r="L85" s="153">
        <v>2.4</v>
      </c>
      <c r="M85" s="21"/>
      <c r="N85" s="11"/>
    </row>
    <row r="86" spans="1:62" s="3" customFormat="1" x14ac:dyDescent="0.3">
      <c r="A86" s="15">
        <f t="shared" si="4"/>
        <v>72</v>
      </c>
      <c r="B86" s="15">
        <f t="shared" si="5"/>
        <v>76</v>
      </c>
      <c r="C86" s="17" t="s">
        <v>5</v>
      </c>
      <c r="D86" s="11" t="s">
        <v>101</v>
      </c>
      <c r="E86" s="28">
        <v>70967</v>
      </c>
      <c r="F86" s="47" t="s">
        <v>170</v>
      </c>
      <c r="G86" s="61">
        <v>2.2999999999999998</v>
      </c>
      <c r="H86" s="62">
        <v>41180</v>
      </c>
      <c r="I86" s="81">
        <v>41187</v>
      </c>
      <c r="J86" s="80">
        <v>41222</v>
      </c>
      <c r="K86" s="62">
        <v>41248</v>
      </c>
      <c r="L86" s="153">
        <v>2</v>
      </c>
      <c r="M86" s="21"/>
      <c r="N86" s="11"/>
    </row>
    <row r="87" spans="1:62" s="3" customFormat="1" x14ac:dyDescent="0.3">
      <c r="A87" s="15">
        <f t="shared" si="4"/>
        <v>73</v>
      </c>
      <c r="B87" s="15">
        <f t="shared" si="5"/>
        <v>77</v>
      </c>
      <c r="C87" s="17" t="s">
        <v>5</v>
      </c>
      <c r="D87" s="11" t="s">
        <v>102</v>
      </c>
      <c r="E87" s="28">
        <v>70968</v>
      </c>
      <c r="F87" s="47" t="s">
        <v>170</v>
      </c>
      <c r="G87" s="61">
        <v>2.7</v>
      </c>
      <c r="H87" s="62">
        <v>41180</v>
      </c>
      <c r="I87" s="81">
        <v>41187</v>
      </c>
      <c r="J87" s="80">
        <v>41222</v>
      </c>
      <c r="K87" s="62">
        <v>41248</v>
      </c>
      <c r="L87" s="153">
        <v>2.4</v>
      </c>
      <c r="M87" s="21"/>
      <c r="N87" s="11"/>
    </row>
    <row r="88" spans="1:62" s="3" customFormat="1" x14ac:dyDescent="0.3">
      <c r="A88" s="15">
        <f t="shared" si="4"/>
        <v>74</v>
      </c>
      <c r="B88" s="15">
        <f t="shared" si="5"/>
        <v>78</v>
      </c>
      <c r="C88" s="17" t="s">
        <v>5</v>
      </c>
      <c r="D88" s="11" t="s">
        <v>104</v>
      </c>
      <c r="E88" s="28" t="s">
        <v>695</v>
      </c>
      <c r="F88" s="47" t="s">
        <v>165</v>
      </c>
      <c r="G88" s="61">
        <v>30.6</v>
      </c>
      <c r="H88" s="62">
        <v>41180</v>
      </c>
      <c r="I88" s="81">
        <v>41187</v>
      </c>
      <c r="J88" s="80">
        <v>41222</v>
      </c>
      <c r="K88" s="62">
        <v>41248</v>
      </c>
      <c r="L88" s="153">
        <v>21.3</v>
      </c>
      <c r="M88" s="21"/>
      <c r="N88" s="11"/>
    </row>
    <row r="89" spans="1:62" s="3" customFormat="1" x14ac:dyDescent="0.3">
      <c r="A89" s="15">
        <f t="shared" si="4"/>
        <v>75</v>
      </c>
      <c r="B89" s="15">
        <f t="shared" si="5"/>
        <v>79</v>
      </c>
      <c r="C89" s="17" t="s">
        <v>5</v>
      </c>
      <c r="D89" s="11" t="s">
        <v>104</v>
      </c>
      <c r="E89" s="28">
        <v>74466</v>
      </c>
      <c r="F89" s="47" t="s">
        <v>168</v>
      </c>
      <c r="G89" s="61">
        <v>7</v>
      </c>
      <c r="H89" s="62">
        <v>41180</v>
      </c>
      <c r="I89" s="81">
        <v>41187</v>
      </c>
      <c r="J89" s="80">
        <v>41222</v>
      </c>
      <c r="K89" s="62">
        <v>41261</v>
      </c>
      <c r="L89" s="153">
        <v>10.199999999999999</v>
      </c>
      <c r="M89" s="21"/>
      <c r="N89" s="11"/>
    </row>
    <row r="90" spans="1:62" s="3" customFormat="1" x14ac:dyDescent="0.3">
      <c r="A90" s="15">
        <f t="shared" si="4"/>
        <v>76</v>
      </c>
      <c r="B90" s="15">
        <f t="shared" si="5"/>
        <v>80</v>
      </c>
      <c r="C90" s="17" t="s">
        <v>5</v>
      </c>
      <c r="D90" s="11" t="s">
        <v>181</v>
      </c>
      <c r="E90" s="28">
        <v>78289</v>
      </c>
      <c r="F90" s="47" t="s">
        <v>173</v>
      </c>
      <c r="G90" s="61">
        <v>6.3</v>
      </c>
      <c r="H90" s="62">
        <v>41180</v>
      </c>
      <c r="I90" s="81">
        <v>41187</v>
      </c>
      <c r="J90" s="80">
        <v>41222</v>
      </c>
      <c r="K90" s="62">
        <v>41253</v>
      </c>
      <c r="L90" s="153">
        <v>6.2</v>
      </c>
      <c r="M90" s="21"/>
      <c r="N90" s="11"/>
    </row>
    <row r="91" spans="1:62" s="3" customFormat="1" ht="15" x14ac:dyDescent="0.25">
      <c r="A91" s="15">
        <f t="shared" si="4"/>
        <v>77</v>
      </c>
      <c r="B91" s="15">
        <f t="shared" si="5"/>
        <v>81</v>
      </c>
      <c r="C91" s="17" t="s">
        <v>5</v>
      </c>
      <c r="D91" s="11" t="s">
        <v>102</v>
      </c>
      <c r="E91" s="28">
        <v>90939</v>
      </c>
      <c r="F91" s="47" t="s">
        <v>171</v>
      </c>
      <c r="G91" s="61">
        <v>6.2</v>
      </c>
      <c r="H91" s="62">
        <v>41180</v>
      </c>
      <c r="I91" s="81">
        <v>41187</v>
      </c>
      <c r="J91" s="80">
        <v>41222</v>
      </c>
      <c r="K91" s="62">
        <v>41263</v>
      </c>
      <c r="L91" s="153">
        <v>6.9</v>
      </c>
      <c r="M91" s="21"/>
      <c r="N91" s="11"/>
    </row>
    <row r="92" spans="1:62" s="3" customFormat="1" ht="15" x14ac:dyDescent="0.25">
      <c r="A92" s="15">
        <f t="shared" si="4"/>
        <v>78</v>
      </c>
      <c r="B92" s="15">
        <f t="shared" si="5"/>
        <v>82</v>
      </c>
      <c r="C92" s="14" t="s">
        <v>5</v>
      </c>
      <c r="D92" s="11" t="s">
        <v>106</v>
      </c>
      <c r="E92" s="28" t="s">
        <v>164</v>
      </c>
      <c r="F92" s="47" t="s">
        <v>193</v>
      </c>
      <c r="G92" s="61">
        <v>2.7</v>
      </c>
      <c r="H92" s="62">
        <v>41180</v>
      </c>
      <c r="I92" s="81">
        <v>41187</v>
      </c>
      <c r="J92" s="80">
        <v>41222</v>
      </c>
      <c r="K92" s="62">
        <v>41248</v>
      </c>
      <c r="L92" s="153">
        <v>2.1</v>
      </c>
      <c r="M92" s="21"/>
      <c r="N92" s="11"/>
    </row>
    <row r="93" spans="1:62" s="3" customFormat="1" x14ac:dyDescent="0.3">
      <c r="A93" s="15">
        <f t="shared" si="4"/>
        <v>79</v>
      </c>
      <c r="B93" s="15">
        <f t="shared" si="5"/>
        <v>83</v>
      </c>
      <c r="C93" s="17" t="s">
        <v>5</v>
      </c>
      <c r="D93" s="11" t="s">
        <v>95</v>
      </c>
      <c r="E93" s="28" t="s">
        <v>107</v>
      </c>
      <c r="F93" s="47" t="s">
        <v>172</v>
      </c>
      <c r="G93" s="61">
        <v>2.8</v>
      </c>
      <c r="H93" s="62">
        <v>41180</v>
      </c>
      <c r="I93" s="81">
        <v>41187</v>
      </c>
      <c r="J93" s="80">
        <v>41222</v>
      </c>
      <c r="K93" s="62">
        <v>41330</v>
      </c>
      <c r="L93" s="153">
        <v>3</v>
      </c>
      <c r="M93" s="21"/>
      <c r="N93" s="11"/>
    </row>
    <row r="94" spans="1:62" s="3" customFormat="1" x14ac:dyDescent="0.3">
      <c r="A94" s="15">
        <f t="shared" si="4"/>
        <v>80</v>
      </c>
      <c r="B94" s="15">
        <f t="shared" si="5"/>
        <v>84</v>
      </c>
      <c r="C94" s="14" t="s">
        <v>5</v>
      </c>
      <c r="D94" s="16" t="s">
        <v>105</v>
      </c>
      <c r="E94" s="42" t="s">
        <v>109</v>
      </c>
      <c r="F94" s="46" t="s">
        <v>166</v>
      </c>
      <c r="G94" s="87">
        <v>5.4</v>
      </c>
      <c r="H94" s="62">
        <v>41180</v>
      </c>
      <c r="I94" s="85">
        <v>41408</v>
      </c>
      <c r="J94" s="89">
        <v>41418</v>
      </c>
      <c r="K94" s="62">
        <v>41472</v>
      </c>
      <c r="L94" s="153">
        <v>5.2</v>
      </c>
      <c r="M94" s="21"/>
      <c r="N94" s="11"/>
    </row>
    <row r="95" spans="1:62" s="3" customFormat="1" ht="15" x14ac:dyDescent="0.25">
      <c r="A95" s="15">
        <f t="shared" si="4"/>
        <v>81</v>
      </c>
      <c r="B95" s="15">
        <f t="shared" si="5"/>
        <v>85</v>
      </c>
      <c r="C95" s="14" t="s">
        <v>5</v>
      </c>
      <c r="D95" s="16" t="s">
        <v>26</v>
      </c>
      <c r="E95" s="42" t="s">
        <v>108</v>
      </c>
      <c r="F95" s="46" t="s">
        <v>167</v>
      </c>
      <c r="G95" s="87">
        <v>22.7</v>
      </c>
      <c r="H95" s="62">
        <v>41180</v>
      </c>
      <c r="I95" s="85">
        <v>41250</v>
      </c>
      <c r="J95" s="113">
        <v>41292</v>
      </c>
      <c r="K95" s="89">
        <v>41318</v>
      </c>
      <c r="L95" s="153">
        <v>27.2</v>
      </c>
      <c r="M95" s="22"/>
      <c r="N95" s="11"/>
    </row>
    <row r="96" spans="1:62" s="3" customFormat="1" ht="15" x14ac:dyDescent="0.25">
      <c r="A96" s="15">
        <f t="shared" si="4"/>
        <v>82</v>
      </c>
      <c r="B96" s="15">
        <f t="shared" si="5"/>
        <v>86</v>
      </c>
      <c r="C96" s="10" t="s">
        <v>190</v>
      </c>
      <c r="D96" s="12" t="s">
        <v>232</v>
      </c>
      <c r="E96" s="28">
        <v>73274</v>
      </c>
      <c r="F96" s="49" t="s">
        <v>323</v>
      </c>
      <c r="G96" s="92">
        <v>285</v>
      </c>
      <c r="H96" s="62">
        <v>41207</v>
      </c>
      <c r="I96" s="90">
        <v>41179</v>
      </c>
      <c r="J96" s="62">
        <v>41326</v>
      </c>
      <c r="K96" s="112">
        <v>41332</v>
      </c>
      <c r="L96" s="157">
        <v>292.10000000000002</v>
      </c>
      <c r="M96" s="19"/>
      <c r="N96" s="11"/>
    </row>
    <row r="97" spans="1:14" s="3" customFormat="1" ht="15" hidden="1" x14ac:dyDescent="0.25">
      <c r="A97" s="15">
        <f t="shared" si="4"/>
        <v>83</v>
      </c>
      <c r="B97" s="242">
        <f t="shared" si="5"/>
        <v>87</v>
      </c>
      <c r="C97" s="243" t="s">
        <v>5</v>
      </c>
      <c r="D97" s="244" t="s">
        <v>9</v>
      </c>
      <c r="E97" s="245" t="s">
        <v>724</v>
      </c>
      <c r="F97" s="246"/>
      <c r="G97" s="254">
        <v>2.2999999999999998</v>
      </c>
      <c r="H97" s="255">
        <v>41236</v>
      </c>
      <c r="I97" s="251">
        <v>41250</v>
      </c>
      <c r="J97" s="251">
        <v>41292</v>
      </c>
      <c r="K97" s="249">
        <v>41842</v>
      </c>
      <c r="L97" s="256">
        <v>1.5</v>
      </c>
      <c r="M97" s="265"/>
      <c r="N97" s="12" t="s">
        <v>722</v>
      </c>
    </row>
    <row r="98" spans="1:14" s="3" customFormat="1" ht="15" x14ac:dyDescent="0.25">
      <c r="A98" s="15">
        <f t="shared" si="4"/>
        <v>84</v>
      </c>
      <c r="B98" s="15">
        <v>87</v>
      </c>
      <c r="C98" s="17" t="s">
        <v>5</v>
      </c>
      <c r="D98" s="11" t="s">
        <v>33</v>
      </c>
      <c r="E98" s="28">
        <v>66420</v>
      </c>
      <c r="F98" s="47" t="s">
        <v>161</v>
      </c>
      <c r="G98" s="61">
        <v>24</v>
      </c>
      <c r="H98" s="62">
        <v>41246</v>
      </c>
      <c r="I98" s="81">
        <v>41250</v>
      </c>
      <c r="J98" s="80">
        <v>41292</v>
      </c>
      <c r="K98" s="62">
        <v>41367</v>
      </c>
      <c r="L98" s="153">
        <v>21.4</v>
      </c>
      <c r="M98" s="21"/>
      <c r="N98" s="11"/>
    </row>
    <row r="99" spans="1:14" s="3" customFormat="1" ht="15" hidden="1" x14ac:dyDescent="0.25">
      <c r="A99" s="15">
        <f t="shared" si="4"/>
        <v>85</v>
      </c>
      <c r="B99" s="242">
        <f>B98+1</f>
        <v>88</v>
      </c>
      <c r="C99" s="243" t="s">
        <v>5</v>
      </c>
      <c r="D99" s="244" t="s">
        <v>96</v>
      </c>
      <c r="E99" s="245">
        <v>66752</v>
      </c>
      <c r="F99" s="246" t="s">
        <v>156</v>
      </c>
      <c r="G99" s="254">
        <v>2.5</v>
      </c>
      <c r="H99" s="249">
        <v>41246</v>
      </c>
      <c r="I99" s="260">
        <v>41250</v>
      </c>
      <c r="J99" s="260">
        <v>41292</v>
      </c>
      <c r="K99" s="249">
        <v>41872</v>
      </c>
      <c r="L99" s="256">
        <v>2.4</v>
      </c>
      <c r="M99" s="258"/>
      <c r="N99" s="11" t="s">
        <v>722</v>
      </c>
    </row>
    <row r="100" spans="1:14" s="3" customFormat="1" ht="15" x14ac:dyDescent="0.25">
      <c r="A100" s="15">
        <f t="shared" si="4"/>
        <v>86</v>
      </c>
      <c r="B100" s="15">
        <v>88</v>
      </c>
      <c r="C100" s="17" t="s">
        <v>5</v>
      </c>
      <c r="D100" s="11" t="s">
        <v>86</v>
      </c>
      <c r="E100" s="28">
        <v>68409</v>
      </c>
      <c r="F100" s="47" t="s">
        <v>234</v>
      </c>
      <c r="G100" s="61">
        <v>50</v>
      </c>
      <c r="H100" s="62">
        <v>41246</v>
      </c>
      <c r="I100" s="81">
        <v>41250</v>
      </c>
      <c r="J100" s="80">
        <v>41292</v>
      </c>
      <c r="K100" s="62">
        <v>41396</v>
      </c>
      <c r="L100" s="153">
        <v>40.5</v>
      </c>
      <c r="M100" s="21"/>
      <c r="N100" s="11"/>
    </row>
    <row r="101" spans="1:14" s="3" customFormat="1" x14ac:dyDescent="0.3">
      <c r="A101" s="15">
        <f t="shared" si="4"/>
        <v>87</v>
      </c>
      <c r="B101" s="15">
        <f t="shared" ref="B101:B107" si="6">B100+1</f>
        <v>89</v>
      </c>
      <c r="C101" s="17" t="s">
        <v>5</v>
      </c>
      <c r="D101" s="11" t="s">
        <v>71</v>
      </c>
      <c r="E101" s="28" t="s">
        <v>697</v>
      </c>
      <c r="F101" s="47" t="s">
        <v>146</v>
      </c>
      <c r="G101" s="61">
        <v>4</v>
      </c>
      <c r="H101" s="62">
        <v>41246</v>
      </c>
      <c r="I101" s="81">
        <v>41306</v>
      </c>
      <c r="J101" s="80">
        <v>41341</v>
      </c>
      <c r="K101" s="62">
        <v>41366</v>
      </c>
      <c r="L101" s="153">
        <v>2.2000000000000002</v>
      </c>
      <c r="M101" s="21"/>
      <c r="N101" s="12"/>
    </row>
    <row r="102" spans="1:14" s="3" customFormat="1" ht="15" x14ac:dyDescent="0.25">
      <c r="A102" s="15">
        <f t="shared" si="4"/>
        <v>88</v>
      </c>
      <c r="B102" s="15">
        <f t="shared" si="6"/>
        <v>90</v>
      </c>
      <c r="C102" s="17" t="s">
        <v>5</v>
      </c>
      <c r="D102" s="11" t="s">
        <v>100</v>
      </c>
      <c r="E102" s="28">
        <v>70783</v>
      </c>
      <c r="F102" s="47" t="s">
        <v>157</v>
      </c>
      <c r="G102" s="61">
        <v>2.1</v>
      </c>
      <c r="H102" s="62">
        <v>41246</v>
      </c>
      <c r="I102" s="81">
        <v>41250</v>
      </c>
      <c r="J102" s="80">
        <v>41292</v>
      </c>
      <c r="K102" s="62">
        <v>41310</v>
      </c>
      <c r="L102" s="153">
        <v>2.1</v>
      </c>
      <c r="M102" s="21"/>
      <c r="N102" s="11"/>
    </row>
    <row r="103" spans="1:14" s="3" customFormat="1" ht="15" x14ac:dyDescent="0.25">
      <c r="A103" s="15">
        <f t="shared" si="4"/>
        <v>89</v>
      </c>
      <c r="B103" s="15">
        <f t="shared" si="6"/>
        <v>91</v>
      </c>
      <c r="C103" s="17" t="s">
        <v>5</v>
      </c>
      <c r="D103" s="11" t="s">
        <v>92</v>
      </c>
      <c r="E103" s="42">
        <v>72961</v>
      </c>
      <c r="F103" s="47" t="s">
        <v>152</v>
      </c>
      <c r="G103" s="61">
        <v>39</v>
      </c>
      <c r="H103" s="62">
        <v>41246</v>
      </c>
      <c r="I103" s="81">
        <v>41250</v>
      </c>
      <c r="J103" s="80">
        <v>41292</v>
      </c>
      <c r="K103" s="62">
        <v>41332</v>
      </c>
      <c r="L103" s="153">
        <v>27.6</v>
      </c>
      <c r="M103" s="21"/>
      <c r="N103" s="11"/>
    </row>
    <row r="104" spans="1:14" s="3" customFormat="1" ht="15" x14ac:dyDescent="0.25">
      <c r="A104" s="15">
        <f t="shared" si="4"/>
        <v>90</v>
      </c>
      <c r="B104" s="15">
        <f t="shared" si="6"/>
        <v>92</v>
      </c>
      <c r="C104" s="10" t="s">
        <v>5</v>
      </c>
      <c r="D104" s="12" t="s">
        <v>87</v>
      </c>
      <c r="E104" s="28">
        <v>74156</v>
      </c>
      <c r="F104" s="49" t="s">
        <v>229</v>
      </c>
      <c r="G104" s="92">
        <v>4.3</v>
      </c>
      <c r="H104" s="62">
        <v>41246</v>
      </c>
      <c r="I104" s="90">
        <v>41306</v>
      </c>
      <c r="J104" s="62">
        <v>41341</v>
      </c>
      <c r="K104" s="62">
        <v>41416</v>
      </c>
      <c r="L104" s="153">
        <v>4.3</v>
      </c>
      <c r="M104" s="21"/>
      <c r="N104" s="12"/>
    </row>
    <row r="105" spans="1:14" s="3" customFormat="1" x14ac:dyDescent="0.3">
      <c r="A105" s="15">
        <f t="shared" si="4"/>
        <v>91</v>
      </c>
      <c r="B105" s="15">
        <f t="shared" si="6"/>
        <v>93</v>
      </c>
      <c r="C105" s="17" t="s">
        <v>5</v>
      </c>
      <c r="D105" s="11" t="s">
        <v>357</v>
      </c>
      <c r="E105" s="28" t="s">
        <v>696</v>
      </c>
      <c r="F105" s="47" t="s">
        <v>145</v>
      </c>
      <c r="G105" s="61">
        <v>9.1999999999999993</v>
      </c>
      <c r="H105" s="62">
        <v>41246</v>
      </c>
      <c r="I105" s="81">
        <v>41306</v>
      </c>
      <c r="J105" s="80">
        <v>41341</v>
      </c>
      <c r="K105" s="62">
        <v>41463</v>
      </c>
      <c r="L105" s="153">
        <v>7.6</v>
      </c>
      <c r="M105" s="21"/>
      <c r="N105" s="12"/>
    </row>
    <row r="106" spans="1:14" s="3" customFormat="1" ht="15.75" customHeight="1" x14ac:dyDescent="0.25">
      <c r="A106" s="15">
        <f t="shared" si="4"/>
        <v>92</v>
      </c>
      <c r="B106" s="15">
        <f t="shared" si="6"/>
        <v>94</v>
      </c>
      <c r="C106" s="17" t="s">
        <v>5</v>
      </c>
      <c r="D106" s="11" t="s">
        <v>85</v>
      </c>
      <c r="E106" s="28">
        <v>74511</v>
      </c>
      <c r="F106" s="47" t="s">
        <v>144</v>
      </c>
      <c r="G106" s="61">
        <v>4.2</v>
      </c>
      <c r="H106" s="62">
        <v>41246</v>
      </c>
      <c r="I106" s="81">
        <v>41404</v>
      </c>
      <c r="J106" s="80">
        <v>41439</v>
      </c>
      <c r="K106" s="62">
        <v>41463</v>
      </c>
      <c r="L106" s="153">
        <v>3.3</v>
      </c>
      <c r="M106" s="21"/>
      <c r="N106" s="12"/>
    </row>
    <row r="107" spans="1:14" s="270" customFormat="1" ht="15" hidden="1" x14ac:dyDescent="0.25">
      <c r="A107" s="242">
        <f t="shared" si="4"/>
        <v>93</v>
      </c>
      <c r="B107" s="242">
        <f t="shared" si="6"/>
        <v>95</v>
      </c>
      <c r="C107" s="243" t="s">
        <v>5</v>
      </c>
      <c r="D107" s="261" t="s">
        <v>88</v>
      </c>
      <c r="E107" s="266">
        <v>74513</v>
      </c>
      <c r="F107" s="262" t="s">
        <v>150</v>
      </c>
      <c r="G107" s="267">
        <v>2.1</v>
      </c>
      <c r="H107" s="249">
        <v>41246</v>
      </c>
      <c r="I107" s="260"/>
      <c r="J107" s="260">
        <v>41292</v>
      </c>
      <c r="K107" s="249"/>
      <c r="L107" s="256"/>
      <c r="M107" s="268"/>
      <c r="N107" s="269" t="s">
        <v>721</v>
      </c>
    </row>
    <row r="108" spans="1:14" s="3" customFormat="1" ht="25.5" x14ac:dyDescent="0.25">
      <c r="A108" s="15">
        <f t="shared" si="4"/>
        <v>94</v>
      </c>
      <c r="B108" s="15">
        <v>95</v>
      </c>
      <c r="C108" s="17" t="s">
        <v>5</v>
      </c>
      <c r="D108" s="11" t="s">
        <v>241</v>
      </c>
      <c r="E108" s="28">
        <v>74552</v>
      </c>
      <c r="F108" s="47" t="s">
        <v>148</v>
      </c>
      <c r="G108" s="61">
        <v>2.7</v>
      </c>
      <c r="H108" s="62">
        <v>41246</v>
      </c>
      <c r="I108" s="81">
        <v>41306</v>
      </c>
      <c r="J108" s="80">
        <v>41341</v>
      </c>
      <c r="K108" s="62">
        <v>41366</v>
      </c>
      <c r="L108" s="153">
        <v>3.3</v>
      </c>
      <c r="M108" s="21"/>
      <c r="N108" s="12"/>
    </row>
    <row r="109" spans="1:14" s="3" customFormat="1" ht="15" x14ac:dyDescent="0.25">
      <c r="A109" s="15">
        <f t="shared" si="4"/>
        <v>95</v>
      </c>
      <c r="B109" s="15">
        <f t="shared" ref="B109:B121" si="7">B108+1</f>
        <v>96</v>
      </c>
      <c r="C109" s="14" t="s">
        <v>5</v>
      </c>
      <c r="D109" s="11" t="s">
        <v>9</v>
      </c>
      <c r="E109" s="28">
        <v>76848</v>
      </c>
      <c r="F109" s="47" t="s">
        <v>344</v>
      </c>
      <c r="G109" s="61">
        <v>22.5</v>
      </c>
      <c r="H109" s="62">
        <v>41246</v>
      </c>
      <c r="I109" s="81">
        <v>41408</v>
      </c>
      <c r="J109" s="62">
        <v>41418</v>
      </c>
      <c r="K109" s="62">
        <v>41584</v>
      </c>
      <c r="L109" s="153">
        <v>18.3</v>
      </c>
      <c r="M109" s="21"/>
      <c r="N109" s="12"/>
    </row>
    <row r="110" spans="1:14" s="3" customFormat="1" ht="15" x14ac:dyDescent="0.25">
      <c r="A110" s="15">
        <f t="shared" si="4"/>
        <v>96</v>
      </c>
      <c r="B110" s="15">
        <f t="shared" si="7"/>
        <v>97</v>
      </c>
      <c r="C110" s="17" t="s">
        <v>5</v>
      </c>
      <c r="D110" s="11" t="s">
        <v>89</v>
      </c>
      <c r="E110" s="28">
        <v>94977</v>
      </c>
      <c r="F110" s="47" t="s">
        <v>149</v>
      </c>
      <c r="G110" s="61">
        <v>3.6</v>
      </c>
      <c r="H110" s="62">
        <v>41246</v>
      </c>
      <c r="I110" s="81">
        <v>41404</v>
      </c>
      <c r="J110" s="80">
        <v>41439</v>
      </c>
      <c r="K110" s="62">
        <v>41473</v>
      </c>
      <c r="L110" s="153">
        <v>4</v>
      </c>
      <c r="M110" s="21"/>
      <c r="N110" s="12"/>
    </row>
    <row r="111" spans="1:14" s="3" customFormat="1" ht="15" x14ac:dyDescent="0.25">
      <c r="A111" s="15">
        <f t="shared" si="4"/>
        <v>97</v>
      </c>
      <c r="B111" s="15">
        <f t="shared" si="7"/>
        <v>98</v>
      </c>
      <c r="C111" s="17" t="s">
        <v>5</v>
      </c>
      <c r="D111" s="11" t="s">
        <v>26</v>
      </c>
      <c r="E111" s="28" t="s">
        <v>118</v>
      </c>
      <c r="F111" s="47" t="s">
        <v>154</v>
      </c>
      <c r="G111" s="61">
        <v>29.2</v>
      </c>
      <c r="H111" s="62">
        <v>41246</v>
      </c>
      <c r="I111" s="81">
        <v>41250</v>
      </c>
      <c r="J111" s="80">
        <v>41292</v>
      </c>
      <c r="K111" s="62">
        <v>41400</v>
      </c>
      <c r="L111" s="153">
        <v>37.5</v>
      </c>
      <c r="M111" s="21"/>
      <c r="N111" s="11"/>
    </row>
    <row r="112" spans="1:14" ht="15" x14ac:dyDescent="0.25">
      <c r="A112" s="15">
        <f t="shared" si="4"/>
        <v>98</v>
      </c>
      <c r="B112" s="15">
        <f t="shared" si="7"/>
        <v>99</v>
      </c>
      <c r="C112" s="17" t="s">
        <v>5</v>
      </c>
      <c r="D112" s="11" t="s">
        <v>105</v>
      </c>
      <c r="E112" s="28" t="s">
        <v>114</v>
      </c>
      <c r="F112" s="47" t="s">
        <v>155</v>
      </c>
      <c r="G112" s="61">
        <v>20.399999999999999</v>
      </c>
      <c r="H112" s="62">
        <v>41246</v>
      </c>
      <c r="I112" s="81">
        <v>41404</v>
      </c>
      <c r="J112" s="80">
        <v>41439</v>
      </c>
      <c r="K112" s="62">
        <v>41465</v>
      </c>
      <c r="L112" s="153">
        <v>25.9</v>
      </c>
      <c r="M112" s="21"/>
      <c r="N112" s="12"/>
    </row>
    <row r="113" spans="1:14" s="29" customFormat="1" ht="15" x14ac:dyDescent="0.25">
      <c r="A113" s="15">
        <f t="shared" si="4"/>
        <v>99</v>
      </c>
      <c r="B113" s="15">
        <f t="shared" si="7"/>
        <v>100</v>
      </c>
      <c r="C113" s="17" t="s">
        <v>5</v>
      </c>
      <c r="D113" s="11" t="s">
        <v>95</v>
      </c>
      <c r="E113" s="28" t="s">
        <v>116</v>
      </c>
      <c r="F113" s="47" t="s">
        <v>347</v>
      </c>
      <c r="G113" s="61">
        <v>2.2999999999999998</v>
      </c>
      <c r="H113" s="62">
        <v>41246</v>
      </c>
      <c r="I113" s="81">
        <v>41250</v>
      </c>
      <c r="J113" s="80">
        <v>41292</v>
      </c>
      <c r="K113" s="62">
        <v>41318</v>
      </c>
      <c r="L113" s="153">
        <v>1.7</v>
      </c>
      <c r="M113" s="21"/>
      <c r="N113" s="11"/>
    </row>
    <row r="114" spans="1:14" ht="15" x14ac:dyDescent="0.25">
      <c r="A114" s="15">
        <f t="shared" si="4"/>
        <v>100</v>
      </c>
      <c r="B114" s="15">
        <f t="shared" si="7"/>
        <v>101</v>
      </c>
      <c r="C114" s="17" t="s">
        <v>5</v>
      </c>
      <c r="D114" s="11" t="s">
        <v>26</v>
      </c>
      <c r="E114" s="28" t="s">
        <v>115</v>
      </c>
      <c r="F114" s="47" t="s">
        <v>154</v>
      </c>
      <c r="G114" s="61">
        <v>19</v>
      </c>
      <c r="H114" s="62">
        <v>41246</v>
      </c>
      <c r="I114" s="81">
        <v>41250</v>
      </c>
      <c r="J114" s="80">
        <v>41292</v>
      </c>
      <c r="K114" s="62">
        <v>41401</v>
      </c>
      <c r="L114" s="153">
        <v>21.5</v>
      </c>
      <c r="M114" s="21"/>
      <c r="N114" s="11"/>
    </row>
    <row r="115" spans="1:14" x14ac:dyDescent="0.3">
      <c r="A115" s="15">
        <f t="shared" si="4"/>
        <v>101</v>
      </c>
      <c r="B115" s="15">
        <f t="shared" si="7"/>
        <v>102</v>
      </c>
      <c r="C115" s="14" t="s">
        <v>5</v>
      </c>
      <c r="D115" s="16" t="s">
        <v>26</v>
      </c>
      <c r="E115" s="42" t="s">
        <v>113</v>
      </c>
      <c r="F115" s="46" t="s">
        <v>160</v>
      </c>
      <c r="G115" s="87">
        <v>10</v>
      </c>
      <c r="H115" s="62">
        <v>41246</v>
      </c>
      <c r="I115" s="85">
        <v>41250</v>
      </c>
      <c r="J115" s="113">
        <v>41292</v>
      </c>
      <c r="K115" s="62">
        <v>41318</v>
      </c>
      <c r="L115" s="153">
        <v>4.9000000000000004</v>
      </c>
      <c r="M115" s="21"/>
      <c r="N115" s="11"/>
    </row>
    <row r="116" spans="1:14" x14ac:dyDescent="0.3">
      <c r="A116" s="15">
        <f t="shared" si="4"/>
        <v>102</v>
      </c>
      <c r="B116" s="15">
        <f t="shared" si="7"/>
        <v>103</v>
      </c>
      <c r="C116" s="14" t="s">
        <v>5</v>
      </c>
      <c r="D116" s="11" t="s">
        <v>94</v>
      </c>
      <c r="E116" s="28" t="s">
        <v>117</v>
      </c>
      <c r="F116" s="47" t="s">
        <v>153</v>
      </c>
      <c r="G116" s="61">
        <v>6.1</v>
      </c>
      <c r="H116" s="62">
        <v>41246</v>
      </c>
      <c r="I116" s="81">
        <v>41250</v>
      </c>
      <c r="J116" s="80">
        <v>41292</v>
      </c>
      <c r="K116" s="62">
        <v>41386</v>
      </c>
      <c r="L116" s="153">
        <v>5.9</v>
      </c>
      <c r="M116" s="21"/>
      <c r="N116" s="11"/>
    </row>
    <row r="117" spans="1:14" ht="15" x14ac:dyDescent="0.25">
      <c r="A117" s="15">
        <f t="shared" si="4"/>
        <v>103</v>
      </c>
      <c r="B117" s="15">
        <f t="shared" si="7"/>
        <v>104</v>
      </c>
      <c r="C117" s="14" t="s">
        <v>5</v>
      </c>
      <c r="D117" s="16" t="s">
        <v>97</v>
      </c>
      <c r="E117" s="42" t="s">
        <v>314</v>
      </c>
      <c r="F117" s="46" t="s">
        <v>159</v>
      </c>
      <c r="G117" s="87">
        <v>2.9</v>
      </c>
      <c r="H117" s="62">
        <v>41246</v>
      </c>
      <c r="I117" s="85">
        <v>41551</v>
      </c>
      <c r="J117" s="113">
        <v>41586</v>
      </c>
      <c r="K117" s="62">
        <v>41620</v>
      </c>
      <c r="L117" s="153">
        <v>2.9</v>
      </c>
      <c r="M117" s="21"/>
      <c r="N117" s="12"/>
    </row>
    <row r="118" spans="1:14" ht="15" x14ac:dyDescent="0.25">
      <c r="A118" s="15">
        <f t="shared" si="4"/>
        <v>104</v>
      </c>
      <c r="B118" s="15">
        <f t="shared" si="7"/>
        <v>105</v>
      </c>
      <c r="C118" s="14" t="s">
        <v>5</v>
      </c>
      <c r="D118" s="11" t="s">
        <v>99</v>
      </c>
      <c r="E118" s="28" t="s">
        <v>110</v>
      </c>
      <c r="F118" s="47" t="s">
        <v>158</v>
      </c>
      <c r="G118" s="61">
        <v>2.7</v>
      </c>
      <c r="H118" s="62">
        <v>41246</v>
      </c>
      <c r="I118" s="81">
        <v>41250</v>
      </c>
      <c r="J118" s="80">
        <v>41292</v>
      </c>
      <c r="K118" s="62">
        <v>41330</v>
      </c>
      <c r="L118" s="153">
        <v>2.7</v>
      </c>
      <c r="M118" s="21"/>
      <c r="N118" s="11"/>
    </row>
    <row r="119" spans="1:14" ht="15" x14ac:dyDescent="0.25">
      <c r="A119" s="15">
        <f t="shared" si="4"/>
        <v>105</v>
      </c>
      <c r="B119" s="15">
        <f t="shared" si="7"/>
        <v>106</v>
      </c>
      <c r="C119" s="17" t="s">
        <v>5</v>
      </c>
      <c r="D119" s="11" t="s">
        <v>93</v>
      </c>
      <c r="E119" s="28" t="s">
        <v>449</v>
      </c>
      <c r="F119" s="47" t="s">
        <v>457</v>
      </c>
      <c r="G119" s="61">
        <v>5.6</v>
      </c>
      <c r="H119" s="62">
        <v>41246</v>
      </c>
      <c r="I119" s="81">
        <v>41355</v>
      </c>
      <c r="J119" s="80">
        <v>41390</v>
      </c>
      <c r="K119" s="62">
        <v>41416</v>
      </c>
      <c r="L119" s="153">
        <v>5.5</v>
      </c>
      <c r="M119" s="21"/>
      <c r="N119" s="12"/>
    </row>
    <row r="120" spans="1:14" s="272" customFormat="1" ht="15" hidden="1" x14ac:dyDescent="0.25">
      <c r="A120" s="242">
        <f t="shared" si="4"/>
        <v>106</v>
      </c>
      <c r="B120" s="242">
        <f t="shared" si="7"/>
        <v>107</v>
      </c>
      <c r="C120" s="243" t="s">
        <v>5</v>
      </c>
      <c r="D120" s="261" t="s">
        <v>93</v>
      </c>
      <c r="E120" s="266" t="s">
        <v>111</v>
      </c>
      <c r="F120" s="262" t="s">
        <v>162</v>
      </c>
      <c r="G120" s="267">
        <v>2.2999999999999998</v>
      </c>
      <c r="H120" s="249">
        <v>41246</v>
      </c>
      <c r="I120" s="260">
        <v>41250</v>
      </c>
      <c r="J120" s="260"/>
      <c r="K120" s="249"/>
      <c r="L120" s="256"/>
      <c r="M120" s="271"/>
      <c r="N120" s="269" t="s">
        <v>722</v>
      </c>
    </row>
    <row r="121" spans="1:14" s="272" customFormat="1" ht="15" hidden="1" x14ac:dyDescent="0.25">
      <c r="A121" s="242">
        <f t="shared" si="4"/>
        <v>107</v>
      </c>
      <c r="B121" s="242">
        <f t="shared" si="7"/>
        <v>108</v>
      </c>
      <c r="C121" s="243" t="s">
        <v>5</v>
      </c>
      <c r="D121" s="261" t="s">
        <v>91</v>
      </c>
      <c r="E121" s="266" t="s">
        <v>119</v>
      </c>
      <c r="F121" s="262" t="s">
        <v>151</v>
      </c>
      <c r="G121" s="267">
        <v>2.2000000000000002</v>
      </c>
      <c r="H121" s="249">
        <v>41246</v>
      </c>
      <c r="I121" s="260">
        <v>40946</v>
      </c>
      <c r="J121" s="260"/>
      <c r="K121" s="249"/>
      <c r="L121" s="256"/>
      <c r="M121" s="271"/>
      <c r="N121" s="269" t="s">
        <v>722</v>
      </c>
    </row>
    <row r="122" spans="1:14" x14ac:dyDescent="0.3">
      <c r="A122" s="15">
        <f t="shared" si="4"/>
        <v>108</v>
      </c>
      <c r="B122" s="15">
        <v>107</v>
      </c>
      <c r="C122" s="14" t="s">
        <v>5</v>
      </c>
      <c r="D122" s="11" t="s">
        <v>7</v>
      </c>
      <c r="E122" s="28" t="s">
        <v>83</v>
      </c>
      <c r="F122" s="47" t="s">
        <v>143</v>
      </c>
      <c r="G122" s="61">
        <v>18.7</v>
      </c>
      <c r="H122" s="62">
        <v>41246</v>
      </c>
      <c r="I122" s="81">
        <v>41250</v>
      </c>
      <c r="J122" s="80">
        <v>41292</v>
      </c>
      <c r="K122" s="62">
        <v>41330</v>
      </c>
      <c r="L122" s="153">
        <v>15.5</v>
      </c>
      <c r="M122" s="21"/>
      <c r="N122" s="11"/>
    </row>
    <row r="123" spans="1:14" ht="15" x14ac:dyDescent="0.25">
      <c r="A123" s="15">
        <f t="shared" si="4"/>
        <v>109</v>
      </c>
      <c r="B123" s="15">
        <f t="shared" ref="B123:B137" si="8">B122+1</f>
        <v>108</v>
      </c>
      <c r="C123" s="17" t="s">
        <v>5</v>
      </c>
      <c r="D123" s="11" t="s">
        <v>98</v>
      </c>
      <c r="E123" s="28" t="s">
        <v>112</v>
      </c>
      <c r="F123" s="47" t="s">
        <v>163</v>
      </c>
      <c r="G123" s="61">
        <v>3.4</v>
      </c>
      <c r="H123" s="62">
        <v>41246</v>
      </c>
      <c r="I123" s="81">
        <v>41250</v>
      </c>
      <c r="J123" s="80">
        <v>41292</v>
      </c>
      <c r="K123" s="62">
        <v>41431</v>
      </c>
      <c r="L123" s="153">
        <v>3.7</v>
      </c>
      <c r="M123" s="21"/>
      <c r="N123" s="11"/>
    </row>
    <row r="124" spans="1:14" ht="25.5" x14ac:dyDescent="0.25">
      <c r="A124" s="15">
        <f t="shared" si="4"/>
        <v>110</v>
      </c>
      <c r="B124" s="15">
        <f t="shared" si="8"/>
        <v>109</v>
      </c>
      <c r="C124" s="10" t="s">
        <v>5</v>
      </c>
      <c r="D124" s="12" t="s">
        <v>18</v>
      </c>
      <c r="E124" s="28">
        <v>64341</v>
      </c>
      <c r="F124" s="49" t="s">
        <v>236</v>
      </c>
      <c r="G124" s="92">
        <v>2.8</v>
      </c>
      <c r="H124" s="62">
        <v>41302</v>
      </c>
      <c r="I124" s="90">
        <v>41380</v>
      </c>
      <c r="J124" s="62">
        <v>41390</v>
      </c>
      <c r="K124" s="62">
        <v>41416</v>
      </c>
      <c r="L124" s="153">
        <v>3.8</v>
      </c>
      <c r="M124" s="21"/>
      <c r="N124" s="12"/>
    </row>
    <row r="125" spans="1:14" ht="15" x14ac:dyDescent="0.25">
      <c r="A125" s="15">
        <f t="shared" si="4"/>
        <v>111</v>
      </c>
      <c r="B125" s="15">
        <f t="shared" si="8"/>
        <v>110</v>
      </c>
      <c r="C125" s="10" t="s">
        <v>5</v>
      </c>
      <c r="D125" s="12" t="s">
        <v>29</v>
      </c>
      <c r="E125" s="28">
        <v>64750</v>
      </c>
      <c r="F125" s="49" t="s">
        <v>237</v>
      </c>
      <c r="G125" s="92">
        <v>8.5</v>
      </c>
      <c r="H125" s="62">
        <v>41302</v>
      </c>
      <c r="I125" s="90">
        <v>41306</v>
      </c>
      <c r="J125" s="62">
        <v>41341</v>
      </c>
      <c r="K125" s="62">
        <v>41376</v>
      </c>
      <c r="L125" s="153">
        <v>8.5</v>
      </c>
      <c r="M125" s="21"/>
      <c r="N125" s="12"/>
    </row>
    <row r="126" spans="1:14" s="29" customFormat="1" ht="15" x14ac:dyDescent="0.25">
      <c r="A126" s="15">
        <f t="shared" si="4"/>
        <v>112</v>
      </c>
      <c r="B126" s="15">
        <f t="shared" si="8"/>
        <v>111</v>
      </c>
      <c r="C126" s="10" t="s">
        <v>5</v>
      </c>
      <c r="D126" s="12" t="s">
        <v>29</v>
      </c>
      <c r="E126" s="28">
        <v>64821</v>
      </c>
      <c r="F126" s="49" t="s">
        <v>217</v>
      </c>
      <c r="G126" s="92">
        <v>18.5</v>
      </c>
      <c r="H126" s="62">
        <v>41302</v>
      </c>
      <c r="I126" s="90">
        <v>41306</v>
      </c>
      <c r="J126" s="62">
        <v>41341</v>
      </c>
      <c r="K126" s="62">
        <v>41397</v>
      </c>
      <c r="L126" s="153">
        <v>19</v>
      </c>
      <c r="M126" s="21"/>
      <c r="N126" s="12"/>
    </row>
    <row r="127" spans="1:14" ht="15" x14ac:dyDescent="0.25">
      <c r="A127" s="15">
        <f t="shared" si="4"/>
        <v>113</v>
      </c>
      <c r="B127" s="15">
        <f t="shared" si="8"/>
        <v>112</v>
      </c>
      <c r="C127" s="17" t="s">
        <v>5</v>
      </c>
      <c r="D127" s="11" t="s">
        <v>445</v>
      </c>
      <c r="E127" s="28">
        <v>78344</v>
      </c>
      <c r="F127" s="47" t="s">
        <v>447</v>
      </c>
      <c r="G127" s="61">
        <v>2</v>
      </c>
      <c r="H127" s="62">
        <v>41302</v>
      </c>
      <c r="I127" s="81">
        <v>41355</v>
      </c>
      <c r="J127" s="80">
        <v>41390</v>
      </c>
      <c r="K127" s="62">
        <v>41422</v>
      </c>
      <c r="L127" s="153">
        <v>1.3</v>
      </c>
      <c r="M127" s="21"/>
      <c r="N127" s="12"/>
    </row>
    <row r="128" spans="1:14" ht="16.5" customHeight="1" x14ac:dyDescent="0.25">
      <c r="A128" s="15">
        <f t="shared" si="4"/>
        <v>114</v>
      </c>
      <c r="B128" s="15">
        <f t="shared" si="8"/>
        <v>113</v>
      </c>
      <c r="C128" s="17" t="s">
        <v>5</v>
      </c>
      <c r="D128" s="11" t="s">
        <v>446</v>
      </c>
      <c r="E128" s="28" t="s">
        <v>466</v>
      </c>
      <c r="F128" s="47" t="s">
        <v>448</v>
      </c>
      <c r="G128" s="61">
        <v>3.1</v>
      </c>
      <c r="H128" s="62">
        <v>41302</v>
      </c>
      <c r="I128" s="81">
        <v>41355</v>
      </c>
      <c r="J128" s="80">
        <v>41390</v>
      </c>
      <c r="K128" s="62">
        <v>41422</v>
      </c>
      <c r="L128" s="153">
        <v>2.4</v>
      </c>
      <c r="M128" s="21"/>
      <c r="N128" s="12"/>
    </row>
    <row r="129" spans="1:14" ht="15" x14ac:dyDescent="0.25">
      <c r="A129" s="15">
        <f t="shared" si="4"/>
        <v>115</v>
      </c>
      <c r="B129" s="15">
        <f t="shared" si="8"/>
        <v>114</v>
      </c>
      <c r="C129" s="10" t="s">
        <v>5</v>
      </c>
      <c r="D129" s="12" t="s">
        <v>26</v>
      </c>
      <c r="E129" s="28" t="s">
        <v>204</v>
      </c>
      <c r="F129" s="49" t="s">
        <v>349</v>
      </c>
      <c r="G129" s="92">
        <v>16</v>
      </c>
      <c r="H129" s="62">
        <v>41302</v>
      </c>
      <c r="I129" s="90">
        <v>41380</v>
      </c>
      <c r="J129" s="62">
        <v>41390</v>
      </c>
      <c r="K129" s="62">
        <v>41422</v>
      </c>
      <c r="L129" s="153">
        <v>20.8</v>
      </c>
      <c r="M129" s="21"/>
      <c r="N129" s="11"/>
    </row>
    <row r="130" spans="1:14" ht="15" x14ac:dyDescent="0.25">
      <c r="A130" s="15">
        <f t="shared" si="4"/>
        <v>116</v>
      </c>
      <c r="B130" s="15">
        <f t="shared" si="8"/>
        <v>115</v>
      </c>
      <c r="C130" s="10" t="s">
        <v>5</v>
      </c>
      <c r="D130" s="12" t="s">
        <v>105</v>
      </c>
      <c r="E130" s="28" t="s">
        <v>205</v>
      </c>
      <c r="F130" s="49" t="s">
        <v>219</v>
      </c>
      <c r="G130" s="92">
        <v>30</v>
      </c>
      <c r="H130" s="62">
        <v>41302</v>
      </c>
      <c r="I130" s="81">
        <v>41408</v>
      </c>
      <c r="J130" s="62">
        <v>41418</v>
      </c>
      <c r="K130" s="62">
        <v>41486</v>
      </c>
      <c r="L130" s="153">
        <v>34.6</v>
      </c>
      <c r="M130" s="21"/>
      <c r="N130" s="11"/>
    </row>
    <row r="131" spans="1:14" ht="15" x14ac:dyDescent="0.25">
      <c r="A131" s="15">
        <f t="shared" si="4"/>
        <v>117</v>
      </c>
      <c r="B131" s="15">
        <f t="shared" si="8"/>
        <v>116</v>
      </c>
      <c r="C131" s="10" t="s">
        <v>5</v>
      </c>
      <c r="D131" s="12" t="s">
        <v>105</v>
      </c>
      <c r="E131" s="28" t="s">
        <v>206</v>
      </c>
      <c r="F131" s="49" t="s">
        <v>218</v>
      </c>
      <c r="G131" s="92">
        <v>25.7</v>
      </c>
      <c r="H131" s="62">
        <v>41302</v>
      </c>
      <c r="I131" s="81">
        <v>41408</v>
      </c>
      <c r="J131" s="62">
        <v>41418</v>
      </c>
      <c r="K131" s="62">
        <v>41466</v>
      </c>
      <c r="L131" s="153">
        <v>24.4</v>
      </c>
      <c r="M131" s="21"/>
      <c r="N131" s="11"/>
    </row>
    <row r="132" spans="1:14" ht="25.5" x14ac:dyDescent="0.25">
      <c r="A132" s="15">
        <f t="shared" si="4"/>
        <v>118</v>
      </c>
      <c r="B132" s="15">
        <f t="shared" si="8"/>
        <v>117</v>
      </c>
      <c r="C132" s="10" t="s">
        <v>5</v>
      </c>
      <c r="D132" s="12" t="s">
        <v>105</v>
      </c>
      <c r="E132" s="28" t="s">
        <v>207</v>
      </c>
      <c r="F132" s="49" t="s">
        <v>359</v>
      </c>
      <c r="G132" s="92">
        <v>2.4</v>
      </c>
      <c r="H132" s="62">
        <v>41302</v>
      </c>
      <c r="I132" s="90">
        <v>41306</v>
      </c>
      <c r="J132" s="62">
        <v>41341</v>
      </c>
      <c r="K132" s="62">
        <v>41366</v>
      </c>
      <c r="L132" s="153">
        <v>0.9</v>
      </c>
      <c r="M132" s="21"/>
      <c r="N132" s="12"/>
    </row>
    <row r="133" spans="1:14" ht="25.5" x14ac:dyDescent="0.25">
      <c r="A133" s="15">
        <f t="shared" si="4"/>
        <v>119</v>
      </c>
      <c r="B133" s="15">
        <f t="shared" si="8"/>
        <v>118</v>
      </c>
      <c r="C133" s="10" t="s">
        <v>5</v>
      </c>
      <c r="D133" s="12" t="s">
        <v>26</v>
      </c>
      <c r="E133" s="28" t="s">
        <v>208</v>
      </c>
      <c r="F133" s="49" t="s">
        <v>348</v>
      </c>
      <c r="G133" s="92">
        <v>7</v>
      </c>
      <c r="H133" s="62">
        <v>41302</v>
      </c>
      <c r="I133" s="90">
        <v>41380</v>
      </c>
      <c r="J133" s="62">
        <v>41390</v>
      </c>
      <c r="K133" s="62">
        <v>41416</v>
      </c>
      <c r="L133" s="153">
        <v>10.8</v>
      </c>
      <c r="M133" s="21"/>
      <c r="N133" s="11"/>
    </row>
    <row r="134" spans="1:14" s="29" customFormat="1" ht="25.5" x14ac:dyDescent="0.25">
      <c r="A134" s="15">
        <f t="shared" si="4"/>
        <v>120</v>
      </c>
      <c r="B134" s="15">
        <f t="shared" si="8"/>
        <v>119</v>
      </c>
      <c r="C134" s="10" t="s">
        <v>5</v>
      </c>
      <c r="D134" s="12" t="s">
        <v>26</v>
      </c>
      <c r="E134" s="28" t="s">
        <v>209</v>
      </c>
      <c r="F134" s="49" t="s">
        <v>238</v>
      </c>
      <c r="G134" s="92">
        <v>2</v>
      </c>
      <c r="H134" s="62">
        <v>41302</v>
      </c>
      <c r="I134" s="90">
        <v>41306</v>
      </c>
      <c r="J134" s="62">
        <v>41341</v>
      </c>
      <c r="K134" s="62">
        <v>41366</v>
      </c>
      <c r="L134" s="153">
        <v>1.4</v>
      </c>
      <c r="M134" s="21"/>
      <c r="N134" s="12"/>
    </row>
    <row r="135" spans="1:14" s="29" customFormat="1" ht="25.5" x14ac:dyDescent="0.25">
      <c r="A135" s="15">
        <f t="shared" si="4"/>
        <v>121</v>
      </c>
      <c r="B135" s="15">
        <f t="shared" si="8"/>
        <v>120</v>
      </c>
      <c r="C135" s="10" t="s">
        <v>5</v>
      </c>
      <c r="D135" s="12" t="s">
        <v>26</v>
      </c>
      <c r="E135" s="28" t="s">
        <v>212</v>
      </c>
      <c r="F135" s="49" t="s">
        <v>239</v>
      </c>
      <c r="G135" s="92">
        <v>2</v>
      </c>
      <c r="H135" s="62">
        <v>41302</v>
      </c>
      <c r="I135" s="90">
        <v>41306</v>
      </c>
      <c r="J135" s="62">
        <v>41341</v>
      </c>
      <c r="K135" s="62">
        <v>41366</v>
      </c>
      <c r="L135" s="153">
        <v>2</v>
      </c>
      <c r="M135" s="21"/>
      <c r="N135" s="12"/>
    </row>
    <row r="136" spans="1:14" s="29" customFormat="1" ht="25.5" x14ac:dyDescent="0.25">
      <c r="A136" s="15">
        <f t="shared" si="4"/>
        <v>122</v>
      </c>
      <c r="B136" s="15">
        <f t="shared" si="8"/>
        <v>121</v>
      </c>
      <c r="C136" s="14" t="s">
        <v>5</v>
      </c>
      <c r="D136" s="16" t="s">
        <v>382</v>
      </c>
      <c r="E136" s="42" t="s">
        <v>242</v>
      </c>
      <c r="F136" s="46" t="s">
        <v>327</v>
      </c>
      <c r="G136" s="87">
        <v>3.9</v>
      </c>
      <c r="H136" s="62">
        <v>41302</v>
      </c>
      <c r="I136" s="90">
        <v>41306</v>
      </c>
      <c r="J136" s="62">
        <v>41341</v>
      </c>
      <c r="K136" s="62">
        <v>41799</v>
      </c>
      <c r="L136" s="157">
        <v>3.6</v>
      </c>
      <c r="M136" s="54"/>
      <c r="N136" s="12"/>
    </row>
    <row r="137" spans="1:14" s="273" customFormat="1" ht="15" hidden="1" customHeight="1" x14ac:dyDescent="0.25">
      <c r="A137" s="242">
        <f t="shared" si="4"/>
        <v>123</v>
      </c>
      <c r="B137" s="242">
        <f t="shared" si="8"/>
        <v>122</v>
      </c>
      <c r="C137" s="243" t="s">
        <v>5</v>
      </c>
      <c r="D137" s="261" t="s">
        <v>222</v>
      </c>
      <c r="E137" s="266" t="s">
        <v>211</v>
      </c>
      <c r="F137" s="262" t="s">
        <v>221</v>
      </c>
      <c r="G137" s="267">
        <v>10.9</v>
      </c>
      <c r="H137" s="249">
        <v>41302</v>
      </c>
      <c r="I137" s="249"/>
      <c r="J137" s="249"/>
      <c r="K137" s="249"/>
      <c r="L137" s="256"/>
      <c r="M137" s="271"/>
      <c r="N137" s="269" t="s">
        <v>721</v>
      </c>
    </row>
    <row r="138" spans="1:14" ht="25.5" x14ac:dyDescent="0.25">
      <c r="A138" s="15">
        <f t="shared" si="4"/>
        <v>124</v>
      </c>
      <c r="B138" s="15">
        <v>122</v>
      </c>
      <c r="C138" s="40" t="s">
        <v>5</v>
      </c>
      <c r="D138" s="12" t="s">
        <v>224</v>
      </c>
      <c r="E138" s="28" t="s">
        <v>223</v>
      </c>
      <c r="F138" s="49" t="s">
        <v>240</v>
      </c>
      <c r="G138" s="92">
        <v>34.5</v>
      </c>
      <c r="H138" s="62">
        <v>41302</v>
      </c>
      <c r="I138" s="90">
        <v>41306</v>
      </c>
      <c r="J138" s="62">
        <v>41341</v>
      </c>
      <c r="K138" s="112">
        <v>41464</v>
      </c>
      <c r="L138" s="157">
        <v>33</v>
      </c>
      <c r="M138" s="19"/>
      <c r="N138" s="12"/>
    </row>
    <row r="139" spans="1:14" ht="15" x14ac:dyDescent="0.25">
      <c r="A139" s="15">
        <f t="shared" si="4"/>
        <v>125</v>
      </c>
      <c r="B139" s="15">
        <f>B138+1</f>
        <v>123</v>
      </c>
      <c r="C139" s="40" t="s">
        <v>5</v>
      </c>
      <c r="D139" s="41" t="s">
        <v>99</v>
      </c>
      <c r="E139" s="42" t="s">
        <v>200</v>
      </c>
      <c r="F139" s="51" t="s">
        <v>215</v>
      </c>
      <c r="G139" s="110">
        <v>13.2</v>
      </c>
      <c r="H139" s="62">
        <v>41302</v>
      </c>
      <c r="I139" s="85">
        <v>41614</v>
      </c>
      <c r="J139" s="113">
        <v>41656</v>
      </c>
      <c r="K139" s="62">
        <v>41701</v>
      </c>
      <c r="L139" s="153">
        <v>14.8</v>
      </c>
      <c r="M139" s="21"/>
      <c r="N139" s="11"/>
    </row>
    <row r="140" spans="1:14" s="273" customFormat="1" ht="15" hidden="1" x14ac:dyDescent="0.25">
      <c r="A140" s="242">
        <f t="shared" si="4"/>
        <v>126</v>
      </c>
      <c r="B140" s="242">
        <f>B139+1</f>
        <v>124</v>
      </c>
      <c r="C140" s="243" t="s">
        <v>5</v>
      </c>
      <c r="D140" s="261" t="s">
        <v>214</v>
      </c>
      <c r="E140" s="266" t="s">
        <v>201</v>
      </c>
      <c r="F140" s="262" t="s">
        <v>235</v>
      </c>
      <c r="G140" s="267">
        <v>2.6</v>
      </c>
      <c r="H140" s="249">
        <v>41302</v>
      </c>
      <c r="I140" s="249">
        <v>41306</v>
      </c>
      <c r="J140" s="249"/>
      <c r="K140" s="249"/>
      <c r="L140" s="256"/>
      <c r="M140" s="271"/>
      <c r="N140" s="269" t="s">
        <v>722</v>
      </c>
    </row>
    <row r="141" spans="1:14" s="273" customFormat="1" ht="15" hidden="1" x14ac:dyDescent="0.25">
      <c r="A141" s="242">
        <f t="shared" si="4"/>
        <v>127</v>
      </c>
      <c r="B141" s="242">
        <f>B140+1</f>
        <v>125</v>
      </c>
      <c r="C141" s="243" t="s">
        <v>5</v>
      </c>
      <c r="D141" s="261" t="s">
        <v>203</v>
      </c>
      <c r="E141" s="266" t="s">
        <v>202</v>
      </c>
      <c r="F141" s="262" t="s">
        <v>225</v>
      </c>
      <c r="G141" s="267">
        <v>3.1</v>
      </c>
      <c r="H141" s="249">
        <v>41302</v>
      </c>
      <c r="I141" s="249"/>
      <c r="J141" s="249"/>
      <c r="K141" s="249"/>
      <c r="L141" s="256"/>
      <c r="M141" s="271"/>
      <c r="N141" s="269" t="s">
        <v>721</v>
      </c>
    </row>
    <row r="142" spans="1:14" s="29" customFormat="1" ht="16.5" customHeight="1" x14ac:dyDescent="0.25">
      <c r="A142" s="15">
        <f t="shared" si="4"/>
        <v>128</v>
      </c>
      <c r="B142" s="15">
        <v>124</v>
      </c>
      <c r="C142" s="40" t="s">
        <v>5</v>
      </c>
      <c r="D142" s="12" t="s">
        <v>7</v>
      </c>
      <c r="E142" s="28" t="s">
        <v>197</v>
      </c>
      <c r="F142" s="49" t="s">
        <v>226</v>
      </c>
      <c r="G142" s="92">
        <v>2.6</v>
      </c>
      <c r="H142" s="62">
        <v>41302</v>
      </c>
      <c r="I142" s="90">
        <v>41306</v>
      </c>
      <c r="J142" s="62">
        <v>41341</v>
      </c>
      <c r="K142" s="62">
        <v>41366</v>
      </c>
      <c r="L142" s="153">
        <v>2</v>
      </c>
      <c r="M142" s="21"/>
      <c r="N142" s="12"/>
    </row>
    <row r="143" spans="1:14" ht="15" x14ac:dyDescent="0.25">
      <c r="A143" s="15">
        <f t="shared" ref="A143:A206" si="9">A142+1</f>
        <v>129</v>
      </c>
      <c r="B143" s="15">
        <f t="shared" ref="B143:B158" si="10">B142+1</f>
        <v>125</v>
      </c>
      <c r="C143" s="10" t="s">
        <v>5</v>
      </c>
      <c r="D143" s="13" t="s">
        <v>198</v>
      </c>
      <c r="E143" s="28">
        <v>66944</v>
      </c>
      <c r="F143" s="49" t="s">
        <v>228</v>
      </c>
      <c r="G143" s="92">
        <v>5.2</v>
      </c>
      <c r="H143" s="62">
        <v>41306</v>
      </c>
      <c r="I143" s="90">
        <v>41306</v>
      </c>
      <c r="J143" s="62">
        <v>41341</v>
      </c>
      <c r="K143" s="62">
        <v>41366</v>
      </c>
      <c r="L143" s="153">
        <v>5.8</v>
      </c>
      <c r="M143" s="21"/>
      <c r="N143" s="11"/>
    </row>
    <row r="144" spans="1:14" ht="15" x14ac:dyDescent="0.25">
      <c r="A144" s="15">
        <f t="shared" si="9"/>
        <v>130</v>
      </c>
      <c r="B144" s="15">
        <f t="shared" si="10"/>
        <v>126</v>
      </c>
      <c r="C144" s="40" t="s">
        <v>5</v>
      </c>
      <c r="D144" s="12" t="s">
        <v>213</v>
      </c>
      <c r="E144" s="28" t="s">
        <v>717</v>
      </c>
      <c r="F144" s="49" t="s">
        <v>216</v>
      </c>
      <c r="G144" s="92">
        <v>2.9</v>
      </c>
      <c r="H144" s="62">
        <v>41306</v>
      </c>
      <c r="I144" s="90">
        <v>41404</v>
      </c>
      <c r="J144" s="62">
        <v>41439</v>
      </c>
      <c r="K144" s="62">
        <v>41465</v>
      </c>
      <c r="L144" s="153">
        <v>2.9</v>
      </c>
      <c r="M144" s="21"/>
      <c r="N144" s="12"/>
    </row>
    <row r="145" spans="1:14" ht="15" x14ac:dyDescent="0.25">
      <c r="A145" s="15">
        <f t="shared" si="9"/>
        <v>131</v>
      </c>
      <c r="B145" s="15">
        <f t="shared" si="10"/>
        <v>127</v>
      </c>
      <c r="C145" s="14" t="s">
        <v>5</v>
      </c>
      <c r="D145" s="11" t="s">
        <v>9</v>
      </c>
      <c r="E145" s="28" t="s">
        <v>456</v>
      </c>
      <c r="F145" s="47" t="s">
        <v>464</v>
      </c>
      <c r="G145" s="79">
        <v>2.4</v>
      </c>
      <c r="H145" s="91">
        <v>41339</v>
      </c>
      <c r="I145" s="83">
        <v>41359</v>
      </c>
      <c r="J145" s="80">
        <v>41390</v>
      </c>
      <c r="K145" s="91">
        <v>41432</v>
      </c>
      <c r="L145" s="155">
        <v>1.1000000000000001</v>
      </c>
      <c r="M145" s="33"/>
      <c r="N145" s="12"/>
    </row>
    <row r="146" spans="1:14" ht="15" x14ac:dyDescent="0.25">
      <c r="A146" s="15">
        <f t="shared" si="9"/>
        <v>132</v>
      </c>
      <c r="B146" s="15">
        <f t="shared" si="10"/>
        <v>128</v>
      </c>
      <c r="C146" s="17" t="s">
        <v>5</v>
      </c>
      <c r="D146" s="11" t="s">
        <v>51</v>
      </c>
      <c r="E146" s="28" t="s">
        <v>452</v>
      </c>
      <c r="F146" s="47" t="s">
        <v>458</v>
      </c>
      <c r="G146" s="61">
        <v>19.399999999999999</v>
      </c>
      <c r="H146" s="62">
        <v>41339</v>
      </c>
      <c r="I146" s="81">
        <v>41359</v>
      </c>
      <c r="J146" s="80">
        <v>41390</v>
      </c>
      <c r="K146" s="62">
        <v>41480</v>
      </c>
      <c r="L146" s="153">
        <v>29.7</v>
      </c>
      <c r="M146" s="21"/>
      <c r="N146" s="12"/>
    </row>
    <row r="147" spans="1:14" ht="15" x14ac:dyDescent="0.25">
      <c r="A147" s="15">
        <f t="shared" si="9"/>
        <v>133</v>
      </c>
      <c r="B147" s="15">
        <f t="shared" si="10"/>
        <v>129</v>
      </c>
      <c r="C147" s="17" t="s">
        <v>5</v>
      </c>
      <c r="D147" s="11" t="s">
        <v>94</v>
      </c>
      <c r="E147" s="127" t="s">
        <v>301</v>
      </c>
      <c r="F147" s="47" t="s">
        <v>311</v>
      </c>
      <c r="G147" s="93">
        <v>17.7</v>
      </c>
      <c r="H147" s="62">
        <v>41339</v>
      </c>
      <c r="I147" s="81">
        <v>41453</v>
      </c>
      <c r="J147" s="80">
        <v>41488</v>
      </c>
      <c r="K147" s="62">
        <v>41743</v>
      </c>
      <c r="L147" s="157">
        <v>28.9</v>
      </c>
      <c r="M147" s="19"/>
      <c r="N147" s="12"/>
    </row>
    <row r="148" spans="1:14" ht="15" x14ac:dyDescent="0.25">
      <c r="A148" s="15">
        <f t="shared" si="9"/>
        <v>134</v>
      </c>
      <c r="B148" s="15">
        <f t="shared" si="10"/>
        <v>130</v>
      </c>
      <c r="C148" s="17" t="s">
        <v>5</v>
      </c>
      <c r="D148" s="11" t="s">
        <v>51</v>
      </c>
      <c r="E148" s="28" t="s">
        <v>450</v>
      </c>
      <c r="F148" s="47" t="s">
        <v>459</v>
      </c>
      <c r="G148" s="61">
        <v>16.399999999999999</v>
      </c>
      <c r="H148" s="62">
        <v>41339</v>
      </c>
      <c r="I148" s="81">
        <v>41359</v>
      </c>
      <c r="J148" s="80">
        <v>41390</v>
      </c>
      <c r="K148" s="62">
        <v>41458</v>
      </c>
      <c r="L148" s="153">
        <v>26.9</v>
      </c>
      <c r="M148" s="21"/>
      <c r="N148" s="12"/>
    </row>
    <row r="149" spans="1:14" ht="15" x14ac:dyDescent="0.25">
      <c r="A149" s="15">
        <f t="shared" si="9"/>
        <v>135</v>
      </c>
      <c r="B149" s="15">
        <f t="shared" si="10"/>
        <v>131</v>
      </c>
      <c r="C149" s="17" t="s">
        <v>5</v>
      </c>
      <c r="D149" s="11" t="s">
        <v>51</v>
      </c>
      <c r="E149" s="28" t="s">
        <v>451</v>
      </c>
      <c r="F149" s="47" t="s">
        <v>460</v>
      </c>
      <c r="G149" s="61">
        <v>25.6</v>
      </c>
      <c r="H149" s="62">
        <v>41339</v>
      </c>
      <c r="I149" s="81">
        <v>41359</v>
      </c>
      <c r="J149" s="80">
        <v>41390</v>
      </c>
      <c r="K149" s="62">
        <v>41463</v>
      </c>
      <c r="L149" s="153">
        <v>32.9</v>
      </c>
      <c r="M149" s="21"/>
      <c r="N149" s="12"/>
    </row>
    <row r="150" spans="1:14" ht="15" x14ac:dyDescent="0.25">
      <c r="A150" s="15">
        <f t="shared" si="9"/>
        <v>136</v>
      </c>
      <c r="B150" s="15">
        <f t="shared" si="10"/>
        <v>132</v>
      </c>
      <c r="C150" s="30" t="s">
        <v>5</v>
      </c>
      <c r="D150" s="31" t="s">
        <v>7</v>
      </c>
      <c r="E150" s="43" t="s">
        <v>455</v>
      </c>
      <c r="F150" s="50" t="s">
        <v>462</v>
      </c>
      <c r="G150" s="79">
        <v>11.5</v>
      </c>
      <c r="H150" s="91">
        <v>41342</v>
      </c>
      <c r="I150" s="83">
        <v>41390</v>
      </c>
      <c r="J150" s="109">
        <v>41418</v>
      </c>
      <c r="K150" s="62">
        <v>41463</v>
      </c>
      <c r="L150" s="155">
        <v>11.8</v>
      </c>
      <c r="M150" s="33"/>
      <c r="N150" s="12"/>
    </row>
    <row r="151" spans="1:14" ht="25.5" x14ac:dyDescent="0.25">
      <c r="A151" s="15">
        <f t="shared" si="9"/>
        <v>137</v>
      </c>
      <c r="B151" s="15">
        <f t="shared" si="10"/>
        <v>133</v>
      </c>
      <c r="C151" s="14" t="s">
        <v>5</v>
      </c>
      <c r="D151" s="11" t="s">
        <v>247</v>
      </c>
      <c r="E151" s="28" t="s">
        <v>244</v>
      </c>
      <c r="F151" s="47" t="s">
        <v>248</v>
      </c>
      <c r="G151" s="61">
        <v>20.100000000000001</v>
      </c>
      <c r="H151" s="62">
        <v>41355</v>
      </c>
      <c r="I151" s="90">
        <v>41380</v>
      </c>
      <c r="J151" s="80">
        <v>41390</v>
      </c>
      <c r="K151" s="62">
        <v>41416</v>
      </c>
      <c r="L151" s="157">
        <v>17.7</v>
      </c>
      <c r="M151" s="19"/>
      <c r="N151" s="12"/>
    </row>
    <row r="152" spans="1:14" ht="15" x14ac:dyDescent="0.25">
      <c r="A152" s="15">
        <f t="shared" si="9"/>
        <v>138</v>
      </c>
      <c r="B152" s="15">
        <f t="shared" si="10"/>
        <v>134</v>
      </c>
      <c r="C152" s="14" t="s">
        <v>5</v>
      </c>
      <c r="D152" s="11" t="s">
        <v>29</v>
      </c>
      <c r="E152" s="28" t="s">
        <v>243</v>
      </c>
      <c r="F152" s="47" t="s">
        <v>249</v>
      </c>
      <c r="G152" s="93">
        <v>3.3</v>
      </c>
      <c r="H152" s="62">
        <v>41355</v>
      </c>
      <c r="I152" s="90">
        <v>41380</v>
      </c>
      <c r="J152" s="80">
        <v>41390</v>
      </c>
      <c r="K152" s="62">
        <v>41415</v>
      </c>
      <c r="L152" s="157">
        <v>2.2999999999999998</v>
      </c>
      <c r="M152" s="19"/>
      <c r="N152" s="12"/>
    </row>
    <row r="153" spans="1:14" ht="15" x14ac:dyDescent="0.25">
      <c r="A153" s="15">
        <f t="shared" si="9"/>
        <v>139</v>
      </c>
      <c r="B153" s="15">
        <f t="shared" si="10"/>
        <v>135</v>
      </c>
      <c r="C153" s="14" t="s">
        <v>189</v>
      </c>
      <c r="D153" s="16" t="s">
        <v>315</v>
      </c>
      <c r="E153" s="128" t="s">
        <v>319</v>
      </c>
      <c r="F153" s="46" t="s">
        <v>316</v>
      </c>
      <c r="G153" s="84">
        <v>1.4</v>
      </c>
      <c r="H153" s="89">
        <v>41366</v>
      </c>
      <c r="I153" s="85"/>
      <c r="J153" s="91"/>
      <c r="K153" s="62"/>
      <c r="L153" s="153"/>
      <c r="M153" s="21"/>
      <c r="N153" s="12"/>
    </row>
    <row r="154" spans="1:14" ht="15" x14ac:dyDescent="0.25">
      <c r="A154" s="15">
        <f t="shared" si="9"/>
        <v>140</v>
      </c>
      <c r="B154" s="15">
        <f t="shared" si="10"/>
        <v>136</v>
      </c>
      <c r="C154" s="40" t="s">
        <v>189</v>
      </c>
      <c r="D154" s="41" t="s">
        <v>315</v>
      </c>
      <c r="E154" s="128" t="s">
        <v>318</v>
      </c>
      <c r="F154" s="51" t="s">
        <v>317</v>
      </c>
      <c r="G154" s="86">
        <v>10.6</v>
      </c>
      <c r="H154" s="89">
        <v>41366</v>
      </c>
      <c r="I154" s="85"/>
      <c r="J154" s="91"/>
      <c r="K154" s="62"/>
      <c r="L154" s="153"/>
      <c r="M154" s="21"/>
      <c r="N154" s="12"/>
    </row>
    <row r="155" spans="1:14" ht="15" x14ac:dyDescent="0.25">
      <c r="A155" s="15">
        <f t="shared" si="9"/>
        <v>141</v>
      </c>
      <c r="B155" s="15">
        <f t="shared" si="10"/>
        <v>137</v>
      </c>
      <c r="C155" s="17" t="s">
        <v>5</v>
      </c>
      <c r="D155" s="11" t="s">
        <v>251</v>
      </c>
      <c r="E155" s="28">
        <v>76479</v>
      </c>
      <c r="F155" s="47" t="s">
        <v>350</v>
      </c>
      <c r="G155" s="93">
        <v>14.5</v>
      </c>
      <c r="H155" s="62">
        <v>41376</v>
      </c>
      <c r="I155" s="81">
        <v>41355</v>
      </c>
      <c r="J155" s="80">
        <v>41390</v>
      </c>
      <c r="K155" s="62">
        <v>41432</v>
      </c>
      <c r="L155" s="157">
        <v>10.6</v>
      </c>
      <c r="M155" s="19"/>
      <c r="N155" s="12"/>
    </row>
    <row r="156" spans="1:14" ht="25.5" x14ac:dyDescent="0.25">
      <c r="A156" s="15">
        <f t="shared" si="9"/>
        <v>142</v>
      </c>
      <c r="B156" s="15">
        <f t="shared" si="10"/>
        <v>138</v>
      </c>
      <c r="C156" s="17" t="s">
        <v>5</v>
      </c>
      <c r="D156" s="11" t="s">
        <v>98</v>
      </c>
      <c r="E156" s="28">
        <v>76817</v>
      </c>
      <c r="F156" s="47" t="s">
        <v>250</v>
      </c>
      <c r="G156" s="61">
        <v>25.6</v>
      </c>
      <c r="H156" s="62">
        <v>41376</v>
      </c>
      <c r="I156" s="81">
        <v>41404</v>
      </c>
      <c r="J156" s="80">
        <v>41439</v>
      </c>
      <c r="K156" s="62">
        <v>41481</v>
      </c>
      <c r="L156" s="157">
        <v>17.600000000000001</v>
      </c>
      <c r="M156" s="19"/>
      <c r="N156" s="12"/>
    </row>
    <row r="157" spans="1:14" ht="15" x14ac:dyDescent="0.25">
      <c r="A157" s="15">
        <f t="shared" si="9"/>
        <v>143</v>
      </c>
      <c r="B157" s="15">
        <f t="shared" si="10"/>
        <v>139</v>
      </c>
      <c r="C157" s="17" t="s">
        <v>5</v>
      </c>
      <c r="D157" s="11" t="s">
        <v>252</v>
      </c>
      <c r="E157" s="28">
        <v>78351</v>
      </c>
      <c r="F157" s="47" t="s">
        <v>253</v>
      </c>
      <c r="G157" s="93">
        <v>2.8</v>
      </c>
      <c r="H157" s="62">
        <v>41402</v>
      </c>
      <c r="I157" s="81">
        <v>41383</v>
      </c>
      <c r="J157" s="80">
        <v>41418</v>
      </c>
      <c r="K157" s="62">
        <v>41452</v>
      </c>
      <c r="L157" s="157">
        <v>3</v>
      </c>
      <c r="M157" s="19"/>
      <c r="N157" s="12"/>
    </row>
    <row r="158" spans="1:14" s="272" customFormat="1" ht="15" hidden="1" x14ac:dyDescent="0.25">
      <c r="A158" s="242">
        <f t="shared" si="9"/>
        <v>144</v>
      </c>
      <c r="B158" s="242">
        <f t="shared" si="10"/>
        <v>140</v>
      </c>
      <c r="C158" s="243" t="s">
        <v>5</v>
      </c>
      <c r="D158" s="261" t="s">
        <v>320</v>
      </c>
      <c r="E158" s="266">
        <v>66757</v>
      </c>
      <c r="F158" s="262" t="s">
        <v>227</v>
      </c>
      <c r="G158" s="267">
        <v>14.2</v>
      </c>
      <c r="H158" s="249">
        <v>41403</v>
      </c>
      <c r="I158" s="260">
        <v>41306</v>
      </c>
      <c r="J158" s="260">
        <v>41439</v>
      </c>
      <c r="K158" s="249">
        <v>41877</v>
      </c>
      <c r="L158" s="256">
        <v>14.7</v>
      </c>
      <c r="M158" s="271"/>
      <c r="N158" s="269" t="s">
        <v>722</v>
      </c>
    </row>
    <row r="159" spans="1:14" ht="15" x14ac:dyDescent="0.25">
      <c r="A159" s="15">
        <f t="shared" si="9"/>
        <v>145</v>
      </c>
      <c r="B159" s="15">
        <v>140</v>
      </c>
      <c r="C159" s="17" t="s">
        <v>5</v>
      </c>
      <c r="D159" s="11" t="s">
        <v>17</v>
      </c>
      <c r="E159" s="28">
        <v>66873</v>
      </c>
      <c r="F159" s="47" t="s">
        <v>352</v>
      </c>
      <c r="G159" s="61">
        <v>6.3</v>
      </c>
      <c r="H159" s="62">
        <v>41403</v>
      </c>
      <c r="I159" s="81">
        <v>41404</v>
      </c>
      <c r="J159" s="80">
        <v>41439</v>
      </c>
      <c r="K159" s="62">
        <v>41463</v>
      </c>
      <c r="L159" s="157">
        <v>7</v>
      </c>
      <c r="M159" s="19"/>
      <c r="N159" s="12"/>
    </row>
    <row r="160" spans="1:14" ht="15" x14ac:dyDescent="0.25">
      <c r="A160" s="15">
        <f t="shared" si="9"/>
        <v>146</v>
      </c>
      <c r="B160" s="15">
        <f t="shared" ref="B160:B179" si="11">B159+1</f>
        <v>141</v>
      </c>
      <c r="C160" s="17" t="s">
        <v>5</v>
      </c>
      <c r="D160" s="11" t="s">
        <v>320</v>
      </c>
      <c r="E160" s="28">
        <v>66942</v>
      </c>
      <c r="F160" s="47" t="s">
        <v>275</v>
      </c>
      <c r="G160" s="93">
        <v>5.8</v>
      </c>
      <c r="H160" s="62">
        <v>41403</v>
      </c>
      <c r="I160" s="81">
        <v>41404</v>
      </c>
      <c r="J160" s="80">
        <v>41439</v>
      </c>
      <c r="K160" s="62">
        <v>41463</v>
      </c>
      <c r="L160" s="157">
        <v>6</v>
      </c>
      <c r="M160" s="19"/>
      <c r="N160" s="12"/>
    </row>
    <row r="161" spans="1:14" ht="15" x14ac:dyDescent="0.25">
      <c r="A161" s="15">
        <f t="shared" si="9"/>
        <v>147</v>
      </c>
      <c r="B161" s="15">
        <f t="shared" si="11"/>
        <v>142</v>
      </c>
      <c r="C161" s="17" t="s">
        <v>5</v>
      </c>
      <c r="D161" s="11" t="s">
        <v>71</v>
      </c>
      <c r="E161" s="28">
        <v>68614</v>
      </c>
      <c r="F161" s="47" t="s">
        <v>267</v>
      </c>
      <c r="G161" s="93">
        <v>4.2</v>
      </c>
      <c r="H161" s="62">
        <v>41403</v>
      </c>
      <c r="I161" s="81">
        <v>41474</v>
      </c>
      <c r="J161" s="80">
        <v>41488</v>
      </c>
      <c r="K161" s="62">
        <v>41661</v>
      </c>
      <c r="L161" s="157">
        <v>3.1</v>
      </c>
      <c r="M161" s="19"/>
      <c r="N161" s="12"/>
    </row>
    <row r="162" spans="1:14" ht="15" x14ac:dyDescent="0.25">
      <c r="A162" s="15">
        <f t="shared" si="9"/>
        <v>148</v>
      </c>
      <c r="B162" s="15">
        <f t="shared" si="11"/>
        <v>143</v>
      </c>
      <c r="C162" s="17" t="s">
        <v>5</v>
      </c>
      <c r="D162" s="11" t="s">
        <v>176</v>
      </c>
      <c r="E162" s="28">
        <v>68757</v>
      </c>
      <c r="F162" s="47" t="s">
        <v>271</v>
      </c>
      <c r="G162" s="61">
        <v>2.2999999999999998</v>
      </c>
      <c r="H162" s="62">
        <v>41403</v>
      </c>
      <c r="I162" s="81">
        <v>41404</v>
      </c>
      <c r="J162" s="80">
        <v>41439</v>
      </c>
      <c r="K162" s="62">
        <v>41463</v>
      </c>
      <c r="L162" s="157">
        <v>2.2999999999999998</v>
      </c>
      <c r="M162" s="19"/>
      <c r="N162" s="12"/>
    </row>
    <row r="163" spans="1:14" ht="15" x14ac:dyDescent="0.25">
      <c r="A163" s="15">
        <f t="shared" si="9"/>
        <v>149</v>
      </c>
      <c r="B163" s="15">
        <f t="shared" si="11"/>
        <v>144</v>
      </c>
      <c r="C163" s="17" t="s">
        <v>5</v>
      </c>
      <c r="D163" s="11" t="s">
        <v>103</v>
      </c>
      <c r="E163" s="28">
        <v>70700</v>
      </c>
      <c r="F163" s="47" t="s">
        <v>285</v>
      </c>
      <c r="G163" s="93">
        <v>5.5</v>
      </c>
      <c r="H163" s="62">
        <v>41403</v>
      </c>
      <c r="I163" s="81">
        <v>41404</v>
      </c>
      <c r="J163" s="80">
        <v>41439</v>
      </c>
      <c r="K163" s="62">
        <v>41463</v>
      </c>
      <c r="L163" s="157">
        <v>4.3</v>
      </c>
      <c r="M163" s="19"/>
      <c r="N163" s="12"/>
    </row>
    <row r="164" spans="1:14" ht="15" x14ac:dyDescent="0.25">
      <c r="A164" s="15">
        <f t="shared" si="9"/>
        <v>150</v>
      </c>
      <c r="B164" s="15">
        <f t="shared" si="11"/>
        <v>145</v>
      </c>
      <c r="C164" s="17" t="s">
        <v>5</v>
      </c>
      <c r="D164" s="11" t="s">
        <v>280</v>
      </c>
      <c r="E164" s="28">
        <v>74409</v>
      </c>
      <c r="F164" s="47" t="s">
        <v>281</v>
      </c>
      <c r="G164" s="93">
        <v>4.8</v>
      </c>
      <c r="H164" s="62">
        <v>41403</v>
      </c>
      <c r="I164" s="81">
        <v>41404</v>
      </c>
      <c r="J164" s="80">
        <v>41439</v>
      </c>
      <c r="K164" s="62">
        <v>41463</v>
      </c>
      <c r="L164" s="157">
        <v>4.5</v>
      </c>
      <c r="M164" s="19"/>
      <c r="N164" s="12"/>
    </row>
    <row r="165" spans="1:14" ht="15" x14ac:dyDescent="0.25">
      <c r="A165" s="15">
        <f t="shared" si="9"/>
        <v>151</v>
      </c>
      <c r="B165" s="15">
        <f t="shared" si="11"/>
        <v>146</v>
      </c>
      <c r="C165" s="14" t="s">
        <v>5</v>
      </c>
      <c r="D165" s="11" t="s">
        <v>279</v>
      </c>
      <c r="E165" s="28">
        <v>74474</v>
      </c>
      <c r="F165" s="47" t="s">
        <v>282</v>
      </c>
      <c r="G165" s="102">
        <v>4.3</v>
      </c>
      <c r="H165" s="62">
        <v>41403</v>
      </c>
      <c r="I165" s="81">
        <v>41404</v>
      </c>
      <c r="J165" s="80">
        <v>41439</v>
      </c>
      <c r="K165" s="62">
        <v>41463</v>
      </c>
      <c r="L165" s="157">
        <v>3.1</v>
      </c>
      <c r="M165" s="19"/>
      <c r="N165" s="12"/>
    </row>
    <row r="166" spans="1:14" ht="15" x14ac:dyDescent="0.25">
      <c r="A166" s="15">
        <f t="shared" si="9"/>
        <v>152</v>
      </c>
      <c r="B166" s="15">
        <f t="shared" si="11"/>
        <v>147</v>
      </c>
      <c r="C166" s="17" t="s">
        <v>5</v>
      </c>
      <c r="D166" s="11" t="s">
        <v>87</v>
      </c>
      <c r="E166" s="28">
        <v>74537</v>
      </c>
      <c r="F166" s="47" t="s">
        <v>147</v>
      </c>
      <c r="G166" s="93">
        <v>5.5</v>
      </c>
      <c r="H166" s="62">
        <v>41403</v>
      </c>
      <c r="I166" s="81">
        <v>41404</v>
      </c>
      <c r="J166" s="80">
        <v>41439</v>
      </c>
      <c r="K166" s="62">
        <v>41464</v>
      </c>
      <c r="L166" s="157">
        <v>5.5</v>
      </c>
      <c r="M166" s="19"/>
      <c r="N166" s="12"/>
    </row>
    <row r="167" spans="1:14" ht="15" x14ac:dyDescent="0.25">
      <c r="A167" s="15">
        <f t="shared" si="9"/>
        <v>153</v>
      </c>
      <c r="B167" s="15">
        <f t="shared" si="11"/>
        <v>148</v>
      </c>
      <c r="C167" s="14" t="s">
        <v>5</v>
      </c>
      <c r="D167" s="11" t="s">
        <v>9</v>
      </c>
      <c r="E167" s="28">
        <v>76850</v>
      </c>
      <c r="F167" s="47" t="s">
        <v>261</v>
      </c>
      <c r="G167" s="93">
        <v>12.2</v>
      </c>
      <c r="H167" s="62">
        <v>41403</v>
      </c>
      <c r="I167" s="81">
        <v>41404</v>
      </c>
      <c r="J167" s="80">
        <v>41439</v>
      </c>
      <c r="K167" s="62">
        <v>41465</v>
      </c>
      <c r="L167" s="157">
        <v>3.6</v>
      </c>
      <c r="M167" s="19"/>
      <c r="N167" s="12"/>
    </row>
    <row r="168" spans="1:14" ht="15" x14ac:dyDescent="0.25">
      <c r="A168" s="15">
        <f t="shared" si="9"/>
        <v>154</v>
      </c>
      <c r="B168" s="15">
        <f t="shared" si="11"/>
        <v>149</v>
      </c>
      <c r="C168" s="14" t="s">
        <v>5</v>
      </c>
      <c r="D168" s="16" t="s">
        <v>37</v>
      </c>
      <c r="E168" s="42">
        <v>78258</v>
      </c>
      <c r="F168" s="46" t="s">
        <v>258</v>
      </c>
      <c r="G168" s="84">
        <v>10</v>
      </c>
      <c r="H168" s="62">
        <v>41403</v>
      </c>
      <c r="I168" s="85">
        <v>41474</v>
      </c>
      <c r="J168" s="113">
        <v>41488</v>
      </c>
      <c r="K168" s="62">
        <v>41516</v>
      </c>
      <c r="L168" s="157">
        <v>7.9</v>
      </c>
      <c r="M168" s="19"/>
      <c r="N168" s="12"/>
    </row>
    <row r="169" spans="1:14" ht="15" x14ac:dyDescent="0.25">
      <c r="A169" s="15">
        <f t="shared" si="9"/>
        <v>155</v>
      </c>
      <c r="B169" s="15">
        <f t="shared" si="11"/>
        <v>150</v>
      </c>
      <c r="C169" s="17" t="s">
        <v>5</v>
      </c>
      <c r="D169" s="11" t="s">
        <v>260</v>
      </c>
      <c r="E169" s="28">
        <v>78287</v>
      </c>
      <c r="F169" s="47" t="s">
        <v>259</v>
      </c>
      <c r="G169" s="93">
        <v>2.6</v>
      </c>
      <c r="H169" s="62">
        <v>41403</v>
      </c>
      <c r="I169" s="81">
        <v>41404</v>
      </c>
      <c r="J169" s="80">
        <v>41439</v>
      </c>
      <c r="K169" s="62">
        <v>41464</v>
      </c>
      <c r="L169" s="157">
        <v>2.6</v>
      </c>
      <c r="M169" s="19"/>
      <c r="N169" s="12"/>
    </row>
    <row r="170" spans="1:14" s="29" customFormat="1" ht="17.25" customHeight="1" x14ac:dyDescent="0.25">
      <c r="A170" s="15">
        <f t="shared" si="9"/>
        <v>156</v>
      </c>
      <c r="B170" s="15">
        <f t="shared" si="11"/>
        <v>151</v>
      </c>
      <c r="C170" s="17" t="s">
        <v>5</v>
      </c>
      <c r="D170" s="11" t="s">
        <v>255</v>
      </c>
      <c r="E170" s="28">
        <v>78305</v>
      </c>
      <c r="F170" s="47" t="s">
        <v>254</v>
      </c>
      <c r="G170" s="93">
        <v>3</v>
      </c>
      <c r="H170" s="62">
        <v>41403</v>
      </c>
      <c r="I170" s="81">
        <v>41404</v>
      </c>
      <c r="J170" s="80">
        <v>41439</v>
      </c>
      <c r="K170" s="62">
        <v>41464</v>
      </c>
      <c r="L170" s="157">
        <v>2.4</v>
      </c>
      <c r="M170" s="19"/>
      <c r="N170" s="12"/>
    </row>
    <row r="171" spans="1:14" s="29" customFormat="1" ht="15" customHeight="1" x14ac:dyDescent="0.25">
      <c r="A171" s="15">
        <f t="shared" si="9"/>
        <v>157</v>
      </c>
      <c r="B171" s="15">
        <f t="shared" si="11"/>
        <v>152</v>
      </c>
      <c r="C171" s="17" t="s">
        <v>5</v>
      </c>
      <c r="D171" s="11" t="s">
        <v>256</v>
      </c>
      <c r="E171" s="28">
        <v>78317</v>
      </c>
      <c r="F171" s="47" t="s">
        <v>257</v>
      </c>
      <c r="G171" s="93">
        <v>2.2000000000000002</v>
      </c>
      <c r="H171" s="62">
        <v>41403</v>
      </c>
      <c r="I171" s="81">
        <v>41404</v>
      </c>
      <c r="J171" s="80">
        <v>41439</v>
      </c>
      <c r="K171" s="62">
        <v>41464</v>
      </c>
      <c r="L171" s="157">
        <v>2.6</v>
      </c>
      <c r="M171" s="19"/>
      <c r="N171" s="12"/>
    </row>
    <row r="172" spans="1:14" ht="15" x14ac:dyDescent="0.25">
      <c r="A172" s="15">
        <f t="shared" si="9"/>
        <v>158</v>
      </c>
      <c r="B172" s="15">
        <f t="shared" si="11"/>
        <v>153</v>
      </c>
      <c r="C172" s="17" t="s">
        <v>5</v>
      </c>
      <c r="D172" s="11" t="s">
        <v>203</v>
      </c>
      <c r="E172" s="28" t="s">
        <v>284</v>
      </c>
      <c r="F172" s="47" t="s">
        <v>288</v>
      </c>
      <c r="G172" s="93">
        <v>13.4</v>
      </c>
      <c r="H172" s="62">
        <v>41403</v>
      </c>
      <c r="I172" s="81">
        <v>41404</v>
      </c>
      <c r="J172" s="80">
        <v>41439</v>
      </c>
      <c r="K172" s="62">
        <v>41495</v>
      </c>
      <c r="L172" s="157">
        <v>17.3</v>
      </c>
      <c r="M172" s="19"/>
      <c r="N172" s="12"/>
    </row>
    <row r="173" spans="1:14" ht="15" x14ac:dyDescent="0.25">
      <c r="A173" s="15">
        <f t="shared" si="9"/>
        <v>159</v>
      </c>
      <c r="B173" s="15">
        <f t="shared" si="11"/>
        <v>154</v>
      </c>
      <c r="C173" s="14" t="s">
        <v>5</v>
      </c>
      <c r="D173" s="11" t="s">
        <v>9</v>
      </c>
      <c r="E173" s="28" t="s">
        <v>264</v>
      </c>
      <c r="F173" s="47" t="s">
        <v>265</v>
      </c>
      <c r="G173" s="93">
        <v>2.4</v>
      </c>
      <c r="H173" s="62">
        <v>41403</v>
      </c>
      <c r="I173" s="81">
        <v>41404</v>
      </c>
      <c r="J173" s="80">
        <v>41439</v>
      </c>
      <c r="K173" s="62">
        <v>41463</v>
      </c>
      <c r="L173" s="157">
        <v>1.6</v>
      </c>
      <c r="M173" s="19"/>
      <c r="N173" s="12"/>
    </row>
    <row r="174" spans="1:14" ht="15" x14ac:dyDescent="0.25">
      <c r="A174" s="15">
        <f t="shared" si="9"/>
        <v>160</v>
      </c>
      <c r="B174" s="15">
        <f t="shared" si="11"/>
        <v>155</v>
      </c>
      <c r="C174" s="17" t="s">
        <v>5</v>
      </c>
      <c r="D174" s="11" t="s">
        <v>26</v>
      </c>
      <c r="E174" s="28" t="s">
        <v>269</v>
      </c>
      <c r="F174" s="47" t="s">
        <v>270</v>
      </c>
      <c r="G174" s="93">
        <v>12.5</v>
      </c>
      <c r="H174" s="62">
        <v>41403</v>
      </c>
      <c r="I174" s="81">
        <v>41404</v>
      </c>
      <c r="J174" s="80">
        <v>41439</v>
      </c>
      <c r="K174" s="62">
        <v>41465</v>
      </c>
      <c r="L174" s="157">
        <v>16.399999999999999</v>
      </c>
      <c r="M174" s="19"/>
      <c r="N174" s="12"/>
    </row>
    <row r="175" spans="1:14" s="29" customFormat="1" ht="15" x14ac:dyDescent="0.25">
      <c r="A175" s="15">
        <f t="shared" si="9"/>
        <v>161</v>
      </c>
      <c r="B175" s="15">
        <f t="shared" si="11"/>
        <v>156</v>
      </c>
      <c r="C175" s="17" t="s">
        <v>5</v>
      </c>
      <c r="D175" s="11" t="s">
        <v>26</v>
      </c>
      <c r="E175" s="28" t="s">
        <v>268</v>
      </c>
      <c r="F175" s="47" t="s">
        <v>358</v>
      </c>
      <c r="G175" s="61">
        <v>25.1</v>
      </c>
      <c r="H175" s="62">
        <v>41403</v>
      </c>
      <c r="I175" s="81">
        <v>41404</v>
      </c>
      <c r="J175" s="80">
        <v>41439</v>
      </c>
      <c r="K175" s="62">
        <v>41480</v>
      </c>
      <c r="L175" s="157">
        <v>30</v>
      </c>
      <c r="M175" s="19"/>
      <c r="N175" s="12"/>
    </row>
    <row r="176" spans="1:14" s="29" customFormat="1" ht="15" customHeight="1" x14ac:dyDescent="0.25">
      <c r="A176" s="15">
        <f t="shared" si="9"/>
        <v>162</v>
      </c>
      <c r="B176" s="15">
        <f t="shared" si="11"/>
        <v>157</v>
      </c>
      <c r="C176" s="14" t="s">
        <v>5</v>
      </c>
      <c r="D176" s="11" t="s">
        <v>220</v>
      </c>
      <c r="E176" s="28" t="s">
        <v>277</v>
      </c>
      <c r="F176" s="47" t="s">
        <v>355</v>
      </c>
      <c r="G176" s="93">
        <v>3.3</v>
      </c>
      <c r="H176" s="62">
        <v>41403</v>
      </c>
      <c r="I176" s="81">
        <v>41404</v>
      </c>
      <c r="J176" s="80">
        <v>41439</v>
      </c>
      <c r="K176" s="62">
        <v>41463</v>
      </c>
      <c r="L176" s="157">
        <v>3.2</v>
      </c>
      <c r="M176" s="19"/>
      <c r="N176" s="12"/>
    </row>
    <row r="177" spans="1:14" ht="15" x14ac:dyDescent="0.25">
      <c r="A177" s="15">
        <f t="shared" si="9"/>
        <v>163</v>
      </c>
      <c r="B177" s="15">
        <f t="shared" si="11"/>
        <v>158</v>
      </c>
      <c r="C177" s="14" t="s">
        <v>5</v>
      </c>
      <c r="D177" s="11" t="s">
        <v>222</v>
      </c>
      <c r="E177" s="28" t="s">
        <v>272</v>
      </c>
      <c r="F177" s="47" t="s">
        <v>351</v>
      </c>
      <c r="G177" s="61">
        <v>3.7</v>
      </c>
      <c r="H177" s="62">
        <v>41403</v>
      </c>
      <c r="I177" s="81">
        <v>41404</v>
      </c>
      <c r="J177" s="80">
        <v>41439</v>
      </c>
      <c r="K177" s="62">
        <v>41463</v>
      </c>
      <c r="L177" s="157">
        <v>3</v>
      </c>
      <c r="M177" s="19"/>
      <c r="N177" s="12"/>
    </row>
    <row r="178" spans="1:14" ht="15" x14ac:dyDescent="0.25">
      <c r="A178" s="15">
        <f t="shared" si="9"/>
        <v>164</v>
      </c>
      <c r="B178" s="15">
        <f t="shared" si="11"/>
        <v>159</v>
      </c>
      <c r="C178" s="14" t="s">
        <v>5</v>
      </c>
      <c r="D178" s="11" t="s">
        <v>222</v>
      </c>
      <c r="E178" s="28" t="s">
        <v>274</v>
      </c>
      <c r="F178" s="47" t="s">
        <v>273</v>
      </c>
      <c r="G178" s="61">
        <v>4.5</v>
      </c>
      <c r="H178" s="62">
        <v>41403</v>
      </c>
      <c r="I178" s="81">
        <v>41404</v>
      </c>
      <c r="J178" s="80">
        <v>41439</v>
      </c>
      <c r="K178" s="62">
        <v>41463</v>
      </c>
      <c r="L178" s="157">
        <v>3</v>
      </c>
      <c r="M178" s="19"/>
      <c r="N178" s="12"/>
    </row>
    <row r="179" spans="1:14" s="272" customFormat="1" ht="15" hidden="1" x14ac:dyDescent="0.25">
      <c r="A179" s="242">
        <f t="shared" si="9"/>
        <v>165</v>
      </c>
      <c r="B179" s="242">
        <f t="shared" si="11"/>
        <v>160</v>
      </c>
      <c r="C179" s="243" t="s">
        <v>5</v>
      </c>
      <c r="D179" s="244" t="s">
        <v>276</v>
      </c>
      <c r="E179" s="245" t="s">
        <v>246</v>
      </c>
      <c r="F179" s="246" t="s">
        <v>156</v>
      </c>
      <c r="G179" s="274">
        <v>1.8</v>
      </c>
      <c r="H179" s="249">
        <v>41403</v>
      </c>
      <c r="I179" s="251"/>
      <c r="J179" s="251"/>
      <c r="K179" s="249"/>
      <c r="L179" s="256"/>
      <c r="M179" s="271"/>
      <c r="N179" s="269" t="s">
        <v>721</v>
      </c>
    </row>
    <row r="180" spans="1:14" ht="15" x14ac:dyDescent="0.25">
      <c r="A180" s="15">
        <f t="shared" si="9"/>
        <v>166</v>
      </c>
      <c r="B180" s="15">
        <v>160</v>
      </c>
      <c r="C180" s="40" t="s">
        <v>5</v>
      </c>
      <c r="D180" s="12" t="s">
        <v>99</v>
      </c>
      <c r="E180" s="28" t="s">
        <v>199</v>
      </c>
      <c r="F180" s="49" t="s">
        <v>289</v>
      </c>
      <c r="G180" s="92">
        <v>10</v>
      </c>
      <c r="H180" s="62">
        <v>41403</v>
      </c>
      <c r="I180" s="90">
        <v>41404</v>
      </c>
      <c r="J180" s="62">
        <v>41439</v>
      </c>
      <c r="K180" s="62">
        <v>41480</v>
      </c>
      <c r="L180" s="153">
        <v>10.9</v>
      </c>
      <c r="M180" s="21"/>
      <c r="N180" s="12"/>
    </row>
    <row r="181" spans="1:14" ht="15" x14ac:dyDescent="0.25">
      <c r="A181" s="15">
        <f t="shared" si="9"/>
        <v>167</v>
      </c>
      <c r="B181" s="15">
        <f t="shared" ref="B181:B212" si="12">B180+1</f>
        <v>161</v>
      </c>
      <c r="C181" s="14" t="s">
        <v>5</v>
      </c>
      <c r="D181" s="11" t="s">
        <v>25</v>
      </c>
      <c r="E181" s="28" t="s">
        <v>64</v>
      </c>
      <c r="F181" s="47" t="s">
        <v>142</v>
      </c>
      <c r="G181" s="61">
        <v>17.100000000000001</v>
      </c>
      <c r="H181" s="62">
        <v>41403</v>
      </c>
      <c r="I181" s="81">
        <v>41404</v>
      </c>
      <c r="J181" s="80">
        <v>41439</v>
      </c>
      <c r="K181" s="62">
        <v>41464</v>
      </c>
      <c r="L181" s="153">
        <v>18.399999999999999</v>
      </c>
      <c r="M181" s="21"/>
      <c r="N181" s="12"/>
    </row>
    <row r="182" spans="1:14" ht="15" x14ac:dyDescent="0.25">
      <c r="A182" s="15">
        <f t="shared" si="9"/>
        <v>168</v>
      </c>
      <c r="B182" s="15">
        <f t="shared" si="12"/>
        <v>162</v>
      </c>
      <c r="C182" s="14" t="s">
        <v>5</v>
      </c>
      <c r="D182" s="11" t="s">
        <v>286</v>
      </c>
      <c r="E182" s="28" t="s">
        <v>283</v>
      </c>
      <c r="F182" s="47" t="s">
        <v>287</v>
      </c>
      <c r="G182" s="93"/>
      <c r="H182" s="62">
        <v>41403</v>
      </c>
      <c r="I182" s="81">
        <v>41404</v>
      </c>
      <c r="J182" s="80">
        <v>41439</v>
      </c>
      <c r="K182" s="62">
        <v>41472</v>
      </c>
      <c r="L182" s="157">
        <v>3.6</v>
      </c>
      <c r="M182" s="19"/>
      <c r="N182" s="12"/>
    </row>
    <row r="183" spans="1:14" ht="15" x14ac:dyDescent="0.25">
      <c r="A183" s="15">
        <f t="shared" si="9"/>
        <v>169</v>
      </c>
      <c r="B183" s="15">
        <f t="shared" si="12"/>
        <v>163</v>
      </c>
      <c r="C183" s="14" t="s">
        <v>5</v>
      </c>
      <c r="D183" s="11" t="s">
        <v>230</v>
      </c>
      <c r="E183" s="28" t="s">
        <v>266</v>
      </c>
      <c r="F183" s="47" t="s">
        <v>290</v>
      </c>
      <c r="G183" s="93"/>
      <c r="H183" s="62">
        <v>41403</v>
      </c>
      <c r="I183" s="81">
        <v>41404</v>
      </c>
      <c r="J183" s="80">
        <v>41439</v>
      </c>
      <c r="K183" s="62">
        <v>41464</v>
      </c>
      <c r="L183" s="157">
        <v>3.6</v>
      </c>
      <c r="M183" s="19"/>
      <c r="N183" s="12"/>
    </row>
    <row r="184" spans="1:14" ht="15" x14ac:dyDescent="0.25">
      <c r="A184" s="15">
        <f t="shared" si="9"/>
        <v>170</v>
      </c>
      <c r="B184" s="15">
        <f t="shared" si="12"/>
        <v>164</v>
      </c>
      <c r="C184" s="37" t="s">
        <v>5</v>
      </c>
      <c r="D184" s="31" t="s">
        <v>7</v>
      </c>
      <c r="E184" s="43" t="s">
        <v>454</v>
      </c>
      <c r="F184" s="47" t="s">
        <v>713</v>
      </c>
      <c r="G184" s="79">
        <v>2.2000000000000002</v>
      </c>
      <c r="H184" s="62">
        <v>41403</v>
      </c>
      <c r="I184" s="83">
        <v>41404</v>
      </c>
      <c r="J184" s="109">
        <v>41439</v>
      </c>
      <c r="K184" s="62">
        <v>41463</v>
      </c>
      <c r="L184" s="155">
        <v>1.7</v>
      </c>
      <c r="M184" s="33"/>
      <c r="N184" s="12"/>
    </row>
    <row r="185" spans="1:14" x14ac:dyDescent="0.3">
      <c r="A185" s="15">
        <f t="shared" si="9"/>
        <v>171</v>
      </c>
      <c r="B185" s="15">
        <f t="shared" si="12"/>
        <v>165</v>
      </c>
      <c r="C185" s="14" t="s">
        <v>5</v>
      </c>
      <c r="D185" s="11" t="s">
        <v>7</v>
      </c>
      <c r="E185" s="28" t="s">
        <v>262</v>
      </c>
      <c r="F185" s="46" t="s">
        <v>263</v>
      </c>
      <c r="G185" s="84"/>
      <c r="H185" s="62">
        <v>41403</v>
      </c>
      <c r="I185" s="81">
        <v>41404</v>
      </c>
      <c r="J185" s="80">
        <v>41439</v>
      </c>
      <c r="K185" s="62">
        <v>41463</v>
      </c>
      <c r="L185" s="157">
        <v>1.8</v>
      </c>
      <c r="M185" s="19"/>
      <c r="N185" s="12"/>
    </row>
    <row r="186" spans="1:14" x14ac:dyDescent="0.3">
      <c r="A186" s="15">
        <f t="shared" si="9"/>
        <v>172</v>
      </c>
      <c r="B186" s="15">
        <f t="shared" si="12"/>
        <v>166</v>
      </c>
      <c r="C186" s="17" t="s">
        <v>5</v>
      </c>
      <c r="D186" s="11" t="s">
        <v>29</v>
      </c>
      <c r="E186" s="127">
        <v>64988</v>
      </c>
      <c r="F186" s="47" t="s">
        <v>297</v>
      </c>
      <c r="G186" s="93">
        <v>22</v>
      </c>
      <c r="H186" s="62">
        <v>41442</v>
      </c>
      <c r="I186" s="81">
        <v>41453</v>
      </c>
      <c r="J186" s="80">
        <v>41488</v>
      </c>
      <c r="K186" s="62">
        <v>41674</v>
      </c>
      <c r="L186" s="157">
        <v>28</v>
      </c>
      <c r="M186" s="19"/>
      <c r="N186" s="12"/>
    </row>
    <row r="187" spans="1:14" x14ac:dyDescent="0.3">
      <c r="A187" s="15">
        <f t="shared" si="9"/>
        <v>173</v>
      </c>
      <c r="B187" s="15">
        <f t="shared" si="12"/>
        <v>167</v>
      </c>
      <c r="C187" s="17" t="s">
        <v>5</v>
      </c>
      <c r="D187" s="11" t="s">
        <v>203</v>
      </c>
      <c r="E187" s="28" t="s">
        <v>693</v>
      </c>
      <c r="F187" s="47" t="s">
        <v>299</v>
      </c>
      <c r="G187" s="93">
        <v>13</v>
      </c>
      <c r="H187" s="62">
        <v>41442</v>
      </c>
      <c r="I187" s="81">
        <v>41453</v>
      </c>
      <c r="J187" s="80">
        <v>41488</v>
      </c>
      <c r="K187" s="62">
        <v>41508</v>
      </c>
      <c r="L187" s="153">
        <v>12</v>
      </c>
      <c r="M187" s="21"/>
      <c r="N187" s="12"/>
    </row>
    <row r="188" spans="1:14" x14ac:dyDescent="0.3">
      <c r="A188" s="15">
        <f t="shared" si="9"/>
        <v>174</v>
      </c>
      <c r="B188" s="15">
        <f t="shared" si="12"/>
        <v>168</v>
      </c>
      <c r="C188" s="17" t="s">
        <v>5</v>
      </c>
      <c r="D188" s="11" t="s">
        <v>295</v>
      </c>
      <c r="E188" s="28">
        <v>74295</v>
      </c>
      <c r="F188" s="47" t="s">
        <v>296</v>
      </c>
      <c r="G188" s="61">
        <v>60.5</v>
      </c>
      <c r="H188" s="62">
        <v>41442</v>
      </c>
      <c r="I188" s="81">
        <v>41502</v>
      </c>
      <c r="J188" s="80">
        <v>41537</v>
      </c>
      <c r="K188" s="62">
        <v>41582</v>
      </c>
      <c r="L188" s="153">
        <v>61.6</v>
      </c>
      <c r="M188" s="21"/>
      <c r="N188" s="12"/>
    </row>
    <row r="189" spans="1:14" ht="27.6" x14ac:dyDescent="0.3">
      <c r="A189" s="15">
        <f t="shared" si="9"/>
        <v>175</v>
      </c>
      <c r="B189" s="15">
        <f t="shared" si="12"/>
        <v>169</v>
      </c>
      <c r="C189" s="17" t="s">
        <v>5</v>
      </c>
      <c r="D189" s="11" t="s">
        <v>26</v>
      </c>
      <c r="E189" s="28" t="s">
        <v>293</v>
      </c>
      <c r="F189" s="47" t="s">
        <v>294</v>
      </c>
      <c r="G189" s="61">
        <v>15.1</v>
      </c>
      <c r="H189" s="62">
        <v>41442</v>
      </c>
      <c r="I189" s="81">
        <v>41474</v>
      </c>
      <c r="J189" s="80">
        <v>41488</v>
      </c>
      <c r="K189" s="62">
        <v>41508</v>
      </c>
      <c r="L189" s="153">
        <v>18.5</v>
      </c>
      <c r="M189" s="21"/>
      <c r="N189" s="12"/>
    </row>
    <row r="190" spans="1:14" x14ac:dyDescent="0.3">
      <c r="A190" s="15">
        <f t="shared" si="9"/>
        <v>176</v>
      </c>
      <c r="B190" s="15">
        <f t="shared" si="12"/>
        <v>170</v>
      </c>
      <c r="C190" s="14" t="s">
        <v>5</v>
      </c>
      <c r="D190" s="16" t="s">
        <v>18</v>
      </c>
      <c r="E190" s="42" t="s">
        <v>291</v>
      </c>
      <c r="F190" s="46" t="s">
        <v>298</v>
      </c>
      <c r="G190" s="87">
        <v>5</v>
      </c>
      <c r="H190" s="62">
        <v>41464</v>
      </c>
      <c r="I190" s="81">
        <v>41474</v>
      </c>
      <c r="J190" s="80">
        <v>41488</v>
      </c>
      <c r="K190" s="62">
        <v>41533</v>
      </c>
      <c r="L190" s="157">
        <v>6.2</v>
      </c>
      <c r="M190" s="54"/>
      <c r="N190" s="12"/>
    </row>
    <row r="191" spans="1:14" x14ac:dyDescent="0.3">
      <c r="A191" s="15">
        <f t="shared" si="9"/>
        <v>177</v>
      </c>
      <c r="B191" s="15">
        <f t="shared" si="12"/>
        <v>171</v>
      </c>
      <c r="C191" s="14" t="s">
        <v>5</v>
      </c>
      <c r="D191" s="16" t="s">
        <v>99</v>
      </c>
      <c r="E191" s="42">
        <v>72501</v>
      </c>
      <c r="F191" s="46" t="s">
        <v>305</v>
      </c>
      <c r="G191" s="84">
        <v>9</v>
      </c>
      <c r="H191" s="62">
        <v>41494</v>
      </c>
      <c r="I191" s="81">
        <v>41502</v>
      </c>
      <c r="J191" s="80">
        <v>41537</v>
      </c>
      <c r="K191" s="62">
        <v>41701</v>
      </c>
      <c r="L191" s="153">
        <v>9.6999999999999993</v>
      </c>
      <c r="M191" s="22"/>
      <c r="N191" s="12"/>
    </row>
    <row r="192" spans="1:14" x14ac:dyDescent="0.3">
      <c r="A192" s="15">
        <f t="shared" si="9"/>
        <v>178</v>
      </c>
      <c r="B192" s="15">
        <f t="shared" si="12"/>
        <v>172</v>
      </c>
      <c r="C192" s="17" t="s">
        <v>5</v>
      </c>
      <c r="D192" s="11" t="s">
        <v>312</v>
      </c>
      <c r="E192" s="28" t="s">
        <v>300</v>
      </c>
      <c r="F192" s="47" t="s">
        <v>354</v>
      </c>
      <c r="G192" s="61">
        <v>6.5</v>
      </c>
      <c r="H192" s="62">
        <v>41494</v>
      </c>
      <c r="I192" s="81">
        <v>41502</v>
      </c>
      <c r="J192" s="80">
        <v>41537</v>
      </c>
      <c r="K192" s="62">
        <v>41558</v>
      </c>
      <c r="L192" s="153">
        <v>7.4</v>
      </c>
      <c r="M192" s="21"/>
      <c r="N192" s="12"/>
    </row>
    <row r="193" spans="1:14" x14ac:dyDescent="0.3">
      <c r="A193" s="15">
        <f t="shared" si="9"/>
        <v>179</v>
      </c>
      <c r="B193" s="15">
        <f t="shared" si="12"/>
        <v>173</v>
      </c>
      <c r="C193" s="37" t="s">
        <v>5</v>
      </c>
      <c r="D193" s="31" t="s">
        <v>26</v>
      </c>
      <c r="E193" s="43" t="s">
        <v>607</v>
      </c>
      <c r="F193" s="52" t="s">
        <v>624</v>
      </c>
      <c r="G193" s="82">
        <v>61.8</v>
      </c>
      <c r="H193" s="62">
        <v>41494</v>
      </c>
      <c r="I193" s="83">
        <v>41991</v>
      </c>
      <c r="J193" s="107">
        <v>42034</v>
      </c>
      <c r="K193" s="91">
        <v>42082</v>
      </c>
      <c r="L193" s="155">
        <v>73.900000000000006</v>
      </c>
      <c r="M193" s="33"/>
      <c r="N193" s="12"/>
    </row>
    <row r="194" spans="1:14" x14ac:dyDescent="0.3">
      <c r="A194" s="15">
        <f t="shared" si="9"/>
        <v>180</v>
      </c>
      <c r="B194" s="15">
        <f t="shared" si="12"/>
        <v>174</v>
      </c>
      <c r="C194" s="14" t="s">
        <v>5</v>
      </c>
      <c r="D194" s="16" t="s">
        <v>26</v>
      </c>
      <c r="E194" s="42" t="s">
        <v>302</v>
      </c>
      <c r="F194" s="46" t="s">
        <v>310</v>
      </c>
      <c r="G194" s="84">
        <v>2.2000000000000002</v>
      </c>
      <c r="H194" s="62">
        <v>41494</v>
      </c>
      <c r="I194" s="85">
        <v>41551</v>
      </c>
      <c r="J194" s="113">
        <v>41586</v>
      </c>
      <c r="K194" s="62">
        <v>41618</v>
      </c>
      <c r="L194" s="153">
        <v>2.2999999999999998</v>
      </c>
      <c r="M194" s="21"/>
      <c r="N194" s="12"/>
    </row>
    <row r="195" spans="1:14" x14ac:dyDescent="0.3">
      <c r="A195" s="15">
        <f t="shared" si="9"/>
        <v>181</v>
      </c>
      <c r="B195" s="15">
        <f t="shared" si="12"/>
        <v>175</v>
      </c>
      <c r="C195" s="14" t="s">
        <v>5</v>
      </c>
      <c r="D195" s="16" t="s">
        <v>18</v>
      </c>
      <c r="E195" s="42" t="s">
        <v>278</v>
      </c>
      <c r="F195" s="46" t="s">
        <v>309</v>
      </c>
      <c r="G195" s="84">
        <v>11</v>
      </c>
      <c r="H195" s="62">
        <v>41494</v>
      </c>
      <c r="I195" s="85">
        <v>41551</v>
      </c>
      <c r="J195" s="113">
        <v>41586</v>
      </c>
      <c r="K195" s="89">
        <v>41649</v>
      </c>
      <c r="L195" s="157">
        <v>16.2</v>
      </c>
      <c r="M195" s="54"/>
      <c r="N195" s="12"/>
    </row>
    <row r="196" spans="1:14" x14ac:dyDescent="0.3">
      <c r="A196" s="15">
        <f t="shared" si="9"/>
        <v>182</v>
      </c>
      <c r="B196" s="15">
        <f t="shared" si="12"/>
        <v>176</v>
      </c>
      <c r="C196" s="17" t="s">
        <v>5</v>
      </c>
      <c r="D196" s="11" t="s">
        <v>18</v>
      </c>
      <c r="E196" s="28" t="s">
        <v>303</v>
      </c>
      <c r="F196" s="47" t="s">
        <v>308</v>
      </c>
      <c r="G196" s="93">
        <v>2.5</v>
      </c>
      <c r="H196" s="62">
        <v>41494</v>
      </c>
      <c r="I196" s="81">
        <v>41502</v>
      </c>
      <c r="J196" s="80">
        <v>41537</v>
      </c>
      <c r="K196" s="62">
        <v>41579</v>
      </c>
      <c r="L196" s="153">
        <v>1.3</v>
      </c>
      <c r="M196" s="21"/>
      <c r="N196" s="12"/>
    </row>
    <row r="197" spans="1:14" x14ac:dyDescent="0.3">
      <c r="A197" s="15">
        <f t="shared" si="9"/>
        <v>183</v>
      </c>
      <c r="B197" s="15">
        <f t="shared" si="12"/>
        <v>177</v>
      </c>
      <c r="C197" s="17" t="s">
        <v>5</v>
      </c>
      <c r="D197" s="11" t="s">
        <v>307</v>
      </c>
      <c r="E197" s="28" t="s">
        <v>304</v>
      </c>
      <c r="F197" s="47" t="s">
        <v>306</v>
      </c>
      <c r="G197" s="93">
        <v>3.9</v>
      </c>
      <c r="H197" s="62">
        <v>41494</v>
      </c>
      <c r="I197" s="81">
        <v>41502</v>
      </c>
      <c r="J197" s="80">
        <v>41537</v>
      </c>
      <c r="K197" s="62">
        <v>41558</v>
      </c>
      <c r="L197" s="157">
        <v>4.0999999999999996</v>
      </c>
      <c r="M197" s="19"/>
      <c r="N197" s="12"/>
    </row>
    <row r="198" spans="1:14" x14ac:dyDescent="0.3">
      <c r="A198" s="15">
        <f t="shared" si="9"/>
        <v>184</v>
      </c>
      <c r="B198" s="15">
        <f t="shared" si="12"/>
        <v>178</v>
      </c>
      <c r="C198" s="14" t="s">
        <v>5</v>
      </c>
      <c r="D198" s="16" t="s">
        <v>360</v>
      </c>
      <c r="E198" s="42">
        <v>66750</v>
      </c>
      <c r="F198" s="46" t="s">
        <v>361</v>
      </c>
      <c r="G198" s="84">
        <v>24</v>
      </c>
      <c r="H198" s="89">
        <v>41543</v>
      </c>
      <c r="I198" s="85">
        <v>41551</v>
      </c>
      <c r="J198" s="113">
        <v>41586</v>
      </c>
      <c r="K198" s="62">
        <v>41626</v>
      </c>
      <c r="L198" s="157">
        <v>19.3</v>
      </c>
      <c r="M198" s="19"/>
      <c r="N198" s="12"/>
    </row>
    <row r="199" spans="1:14" x14ac:dyDescent="0.3">
      <c r="A199" s="15">
        <f t="shared" si="9"/>
        <v>185</v>
      </c>
      <c r="B199" s="15">
        <f t="shared" si="12"/>
        <v>179</v>
      </c>
      <c r="C199" s="132" t="s">
        <v>5</v>
      </c>
      <c r="D199" s="133" t="s">
        <v>6</v>
      </c>
      <c r="E199" s="134">
        <v>66998</v>
      </c>
      <c r="F199" s="135" t="s">
        <v>362</v>
      </c>
      <c r="G199" s="141">
        <v>6.5</v>
      </c>
      <c r="H199" s="89">
        <v>41543</v>
      </c>
      <c r="I199" s="108">
        <v>41551</v>
      </c>
      <c r="J199" s="146">
        <v>41586</v>
      </c>
      <c r="K199" s="62">
        <v>41618</v>
      </c>
      <c r="L199" s="157">
        <v>5.2</v>
      </c>
      <c r="M199" s="19"/>
      <c r="N199" s="11"/>
    </row>
    <row r="200" spans="1:14" x14ac:dyDescent="0.3">
      <c r="A200" s="15">
        <f t="shared" si="9"/>
        <v>186</v>
      </c>
      <c r="B200" s="15">
        <f t="shared" si="12"/>
        <v>180</v>
      </c>
      <c r="C200" s="132" t="s">
        <v>5</v>
      </c>
      <c r="D200" s="133" t="s">
        <v>363</v>
      </c>
      <c r="E200" s="134">
        <v>68759</v>
      </c>
      <c r="F200" s="135" t="s">
        <v>364</v>
      </c>
      <c r="G200" s="141">
        <v>9.8000000000000007</v>
      </c>
      <c r="H200" s="89">
        <v>41543</v>
      </c>
      <c r="I200" s="108">
        <v>41551</v>
      </c>
      <c r="J200" s="146">
        <v>41586</v>
      </c>
      <c r="K200" s="62">
        <v>41618</v>
      </c>
      <c r="L200" s="157">
        <v>5.5</v>
      </c>
      <c r="M200" s="19"/>
      <c r="N200" s="11"/>
    </row>
    <row r="201" spans="1:14" x14ac:dyDescent="0.3">
      <c r="A201" s="15">
        <f t="shared" si="9"/>
        <v>187</v>
      </c>
      <c r="B201" s="15">
        <f t="shared" si="12"/>
        <v>181</v>
      </c>
      <c r="C201" s="14" t="s">
        <v>5</v>
      </c>
      <c r="D201" s="16" t="s">
        <v>100</v>
      </c>
      <c r="E201" s="42">
        <v>70570</v>
      </c>
      <c r="F201" s="46" t="s">
        <v>365</v>
      </c>
      <c r="G201" s="84">
        <v>13.1</v>
      </c>
      <c r="H201" s="89">
        <v>41543</v>
      </c>
      <c r="I201" s="85">
        <v>41551</v>
      </c>
      <c r="J201" s="113">
        <v>41586</v>
      </c>
      <c r="K201" s="62">
        <v>41618</v>
      </c>
      <c r="L201" s="157">
        <v>11.6</v>
      </c>
      <c r="M201" s="19"/>
      <c r="N201" s="11"/>
    </row>
    <row r="202" spans="1:14" x14ac:dyDescent="0.3">
      <c r="A202" s="15">
        <f t="shared" si="9"/>
        <v>188</v>
      </c>
      <c r="B202" s="15">
        <f t="shared" si="12"/>
        <v>182</v>
      </c>
      <c r="C202" s="14" t="s">
        <v>5</v>
      </c>
      <c r="D202" s="16" t="s">
        <v>366</v>
      </c>
      <c r="E202" s="42">
        <v>72781</v>
      </c>
      <c r="F202" s="46" t="s">
        <v>367</v>
      </c>
      <c r="G202" s="84">
        <v>5</v>
      </c>
      <c r="H202" s="89">
        <v>41543</v>
      </c>
      <c r="I202" s="85">
        <v>41551</v>
      </c>
      <c r="J202" s="113">
        <v>41586</v>
      </c>
      <c r="K202" s="62">
        <v>41732</v>
      </c>
      <c r="L202" s="157">
        <v>5</v>
      </c>
      <c r="M202" s="19"/>
      <c r="N202" s="11"/>
    </row>
    <row r="203" spans="1:14" x14ac:dyDescent="0.3">
      <c r="A203" s="15">
        <f t="shared" si="9"/>
        <v>189</v>
      </c>
      <c r="B203" s="15">
        <f t="shared" si="12"/>
        <v>183</v>
      </c>
      <c r="C203" s="14" t="s">
        <v>5</v>
      </c>
      <c r="D203" s="16" t="s">
        <v>71</v>
      </c>
      <c r="E203" s="42" t="s">
        <v>698</v>
      </c>
      <c r="F203" s="46" t="s">
        <v>383</v>
      </c>
      <c r="G203" s="84">
        <v>6.6</v>
      </c>
      <c r="H203" s="89">
        <v>41543</v>
      </c>
      <c r="I203" s="85">
        <v>41551</v>
      </c>
      <c r="J203" s="113">
        <v>41586</v>
      </c>
      <c r="K203" s="62">
        <v>41709</v>
      </c>
      <c r="L203" s="153">
        <v>8.1999999999999993</v>
      </c>
      <c r="M203" s="21"/>
      <c r="N203" s="11"/>
    </row>
    <row r="204" spans="1:14" x14ac:dyDescent="0.3">
      <c r="A204" s="15">
        <f t="shared" si="9"/>
        <v>190</v>
      </c>
      <c r="B204" s="15">
        <f t="shared" si="12"/>
        <v>184</v>
      </c>
      <c r="C204" s="17" t="s">
        <v>5</v>
      </c>
      <c r="D204" s="11" t="s">
        <v>62</v>
      </c>
      <c r="E204" s="28" t="s">
        <v>372</v>
      </c>
      <c r="F204" s="47" t="s">
        <v>373</v>
      </c>
      <c r="G204" s="61">
        <v>3.1</v>
      </c>
      <c r="H204" s="62">
        <v>41543</v>
      </c>
      <c r="I204" s="81">
        <v>41551</v>
      </c>
      <c r="J204" s="80">
        <v>41586</v>
      </c>
      <c r="K204" s="62">
        <v>41618</v>
      </c>
      <c r="L204" s="157">
        <v>5.2</v>
      </c>
      <c r="M204" s="19"/>
      <c r="N204" s="11"/>
    </row>
    <row r="205" spans="1:14" x14ac:dyDescent="0.3">
      <c r="A205" s="15">
        <f t="shared" si="9"/>
        <v>191</v>
      </c>
      <c r="B205" s="15">
        <f t="shared" si="12"/>
        <v>185</v>
      </c>
      <c r="C205" s="17" t="s">
        <v>5</v>
      </c>
      <c r="D205" s="11" t="s">
        <v>26</v>
      </c>
      <c r="E205" s="28" t="s">
        <v>384</v>
      </c>
      <c r="F205" s="47" t="s">
        <v>385</v>
      </c>
      <c r="G205" s="93">
        <v>8.1999999999999993</v>
      </c>
      <c r="H205" s="62">
        <v>41543</v>
      </c>
      <c r="I205" s="81">
        <v>41663</v>
      </c>
      <c r="J205" s="142">
        <v>41698</v>
      </c>
      <c r="K205" s="62">
        <v>41757</v>
      </c>
      <c r="L205" s="153">
        <v>9.8000000000000007</v>
      </c>
      <c r="M205" s="21"/>
      <c r="N205" s="11"/>
    </row>
    <row r="206" spans="1:14" x14ac:dyDescent="0.3">
      <c r="A206" s="15">
        <f t="shared" si="9"/>
        <v>192</v>
      </c>
      <c r="B206" s="15">
        <f t="shared" si="12"/>
        <v>186</v>
      </c>
      <c r="C206" s="17" t="s">
        <v>5</v>
      </c>
      <c r="D206" s="11" t="s">
        <v>58</v>
      </c>
      <c r="E206" s="28" t="s">
        <v>386</v>
      </c>
      <c r="F206" s="47" t="s">
        <v>387</v>
      </c>
      <c r="G206" s="93">
        <v>8</v>
      </c>
      <c r="H206" s="62">
        <v>41543</v>
      </c>
      <c r="I206" s="81">
        <v>41663</v>
      </c>
      <c r="J206" s="142">
        <v>41698</v>
      </c>
      <c r="K206" s="62">
        <v>41743</v>
      </c>
      <c r="L206" s="153">
        <v>5.2</v>
      </c>
      <c r="M206" s="21"/>
      <c r="N206" s="12"/>
    </row>
    <row r="207" spans="1:14" x14ac:dyDescent="0.3">
      <c r="A207" s="15">
        <f t="shared" ref="A207:A270" si="13">A206+1</f>
        <v>193</v>
      </c>
      <c r="B207" s="15">
        <f t="shared" si="12"/>
        <v>187</v>
      </c>
      <c r="C207" s="14" t="s">
        <v>5</v>
      </c>
      <c r="D207" s="16" t="s">
        <v>26</v>
      </c>
      <c r="E207" s="42" t="s">
        <v>368</v>
      </c>
      <c r="F207" s="46" t="s">
        <v>369</v>
      </c>
      <c r="G207" s="84">
        <v>25</v>
      </c>
      <c r="H207" s="62">
        <v>41543</v>
      </c>
      <c r="I207" s="85">
        <v>41551</v>
      </c>
      <c r="J207" s="113">
        <v>41586</v>
      </c>
      <c r="K207" s="62">
        <v>41618</v>
      </c>
      <c r="L207" s="157">
        <v>42.6</v>
      </c>
      <c r="M207" s="19"/>
      <c r="N207" s="11"/>
    </row>
    <row r="208" spans="1:14" x14ac:dyDescent="0.3">
      <c r="A208" s="15">
        <f t="shared" si="13"/>
        <v>194</v>
      </c>
      <c r="B208" s="15">
        <f t="shared" si="12"/>
        <v>188</v>
      </c>
      <c r="C208" s="14" t="s">
        <v>5</v>
      </c>
      <c r="D208" s="16" t="s">
        <v>29</v>
      </c>
      <c r="E208" s="42" t="s">
        <v>370</v>
      </c>
      <c r="F208" s="46" t="s">
        <v>371</v>
      </c>
      <c r="G208" s="87">
        <v>27</v>
      </c>
      <c r="H208" s="62">
        <v>41543</v>
      </c>
      <c r="I208" s="85">
        <v>41551</v>
      </c>
      <c r="J208" s="113">
        <v>41586</v>
      </c>
      <c r="K208" s="62">
        <v>41628</v>
      </c>
      <c r="L208" s="157">
        <v>20.8</v>
      </c>
      <c r="M208" s="19"/>
      <c r="N208" s="11"/>
    </row>
    <row r="209" spans="1:14" x14ac:dyDescent="0.3">
      <c r="A209" s="15">
        <f t="shared" si="13"/>
        <v>195</v>
      </c>
      <c r="B209" s="15">
        <f t="shared" si="12"/>
        <v>189</v>
      </c>
      <c r="C209" s="14" t="s">
        <v>5</v>
      </c>
      <c r="D209" s="11" t="s">
        <v>29</v>
      </c>
      <c r="E209" s="28" t="s">
        <v>374</v>
      </c>
      <c r="F209" s="47" t="s">
        <v>375</v>
      </c>
      <c r="G209" s="93">
        <v>5.6</v>
      </c>
      <c r="H209" s="62">
        <v>41543</v>
      </c>
      <c r="I209" s="81">
        <v>41663</v>
      </c>
      <c r="J209" s="142">
        <v>41698</v>
      </c>
      <c r="K209" s="62">
        <v>41760</v>
      </c>
      <c r="L209" s="157">
        <v>5.9</v>
      </c>
      <c r="M209" s="19"/>
      <c r="N209" s="11"/>
    </row>
    <row r="210" spans="1:14" x14ac:dyDescent="0.3">
      <c r="A210" s="15">
        <f t="shared" si="13"/>
        <v>196</v>
      </c>
      <c r="B210" s="15">
        <f t="shared" si="12"/>
        <v>190</v>
      </c>
      <c r="C210" s="14" t="s">
        <v>5</v>
      </c>
      <c r="D210" s="11" t="s">
        <v>17</v>
      </c>
      <c r="E210" s="28" t="s">
        <v>376</v>
      </c>
      <c r="F210" s="47" t="s">
        <v>123</v>
      </c>
      <c r="G210" s="93">
        <v>35.6</v>
      </c>
      <c r="H210" s="62">
        <v>41543</v>
      </c>
      <c r="I210" s="81">
        <v>41551</v>
      </c>
      <c r="J210" s="80">
        <v>41586</v>
      </c>
      <c r="K210" s="62">
        <v>41631</v>
      </c>
      <c r="L210" s="157">
        <v>38.4</v>
      </c>
      <c r="M210" s="19"/>
      <c r="N210" s="11"/>
    </row>
    <row r="211" spans="1:14" x14ac:dyDescent="0.3">
      <c r="A211" s="15">
        <f t="shared" si="13"/>
        <v>197</v>
      </c>
      <c r="B211" s="15">
        <f t="shared" si="12"/>
        <v>191</v>
      </c>
      <c r="C211" s="14" t="s">
        <v>5</v>
      </c>
      <c r="D211" s="16" t="s">
        <v>92</v>
      </c>
      <c r="E211" s="42" t="s">
        <v>377</v>
      </c>
      <c r="F211" s="46" t="s">
        <v>378</v>
      </c>
      <c r="G211" s="84">
        <v>2.1</v>
      </c>
      <c r="H211" s="89">
        <v>41543</v>
      </c>
      <c r="I211" s="85">
        <v>41551</v>
      </c>
      <c r="J211" s="113">
        <v>41586</v>
      </c>
      <c r="K211" s="62">
        <v>41618</v>
      </c>
      <c r="L211" s="157">
        <v>1.9</v>
      </c>
      <c r="M211" s="19"/>
      <c r="N211" s="11"/>
    </row>
    <row r="212" spans="1:14" x14ac:dyDescent="0.3">
      <c r="A212" s="15">
        <f t="shared" si="13"/>
        <v>198</v>
      </c>
      <c r="B212" s="15">
        <f t="shared" si="12"/>
        <v>192</v>
      </c>
      <c r="C212" s="14" t="s">
        <v>5</v>
      </c>
      <c r="D212" s="16" t="s">
        <v>379</v>
      </c>
      <c r="E212" s="42" t="s">
        <v>380</v>
      </c>
      <c r="F212" s="46" t="s">
        <v>381</v>
      </c>
      <c r="G212" s="84">
        <v>16.399999999999999</v>
      </c>
      <c r="H212" s="89">
        <v>41543</v>
      </c>
      <c r="I212" s="85">
        <v>41551</v>
      </c>
      <c r="J212" s="113">
        <v>41586</v>
      </c>
      <c r="K212" s="62">
        <v>41991</v>
      </c>
      <c r="L212" s="157">
        <v>15.3</v>
      </c>
      <c r="M212" s="19"/>
      <c r="N212" s="11"/>
    </row>
    <row r="213" spans="1:14" x14ac:dyDescent="0.3">
      <c r="A213" s="15">
        <f t="shared" si="13"/>
        <v>199</v>
      </c>
      <c r="B213" s="15">
        <f t="shared" ref="B213:B244" si="14">B212+1</f>
        <v>193</v>
      </c>
      <c r="C213" s="30" t="s">
        <v>5</v>
      </c>
      <c r="D213" s="31" t="s">
        <v>360</v>
      </c>
      <c r="E213" s="43" t="s">
        <v>499</v>
      </c>
      <c r="F213" s="50" t="s">
        <v>396</v>
      </c>
      <c r="G213" s="79">
        <v>7</v>
      </c>
      <c r="H213" s="91">
        <v>41604</v>
      </c>
      <c r="I213" s="83">
        <v>41614</v>
      </c>
      <c r="J213" s="109">
        <v>41656</v>
      </c>
      <c r="K213" s="62">
        <v>41736</v>
      </c>
      <c r="L213" s="153">
        <v>8.1999999999999993</v>
      </c>
      <c r="M213" s="21"/>
      <c r="N213" s="11"/>
    </row>
    <row r="214" spans="1:14" x14ac:dyDescent="0.3">
      <c r="A214" s="15">
        <f t="shared" si="13"/>
        <v>200</v>
      </c>
      <c r="B214" s="15">
        <f t="shared" si="14"/>
        <v>194</v>
      </c>
      <c r="C214" s="30" t="s">
        <v>5</v>
      </c>
      <c r="D214" s="31" t="s">
        <v>103</v>
      </c>
      <c r="E214" s="43" t="s">
        <v>493</v>
      </c>
      <c r="F214" s="50" t="s">
        <v>581</v>
      </c>
      <c r="G214" s="79">
        <v>7</v>
      </c>
      <c r="H214" s="91">
        <v>41604</v>
      </c>
      <c r="I214" s="83">
        <v>41614</v>
      </c>
      <c r="J214" s="80">
        <v>41656</v>
      </c>
      <c r="K214" s="91">
        <v>41786</v>
      </c>
      <c r="L214" s="155">
        <v>6.8</v>
      </c>
      <c r="M214" s="33"/>
      <c r="N214" s="11"/>
    </row>
    <row r="215" spans="1:14" x14ac:dyDescent="0.3">
      <c r="A215" s="15">
        <f t="shared" si="13"/>
        <v>201</v>
      </c>
      <c r="B215" s="15">
        <f t="shared" si="14"/>
        <v>195</v>
      </c>
      <c r="C215" s="37" t="s">
        <v>5</v>
      </c>
      <c r="D215" s="31" t="s">
        <v>260</v>
      </c>
      <c r="E215" s="43" t="s">
        <v>500</v>
      </c>
      <c r="F215" s="50" t="s">
        <v>397</v>
      </c>
      <c r="G215" s="79">
        <v>12</v>
      </c>
      <c r="H215" s="91">
        <v>41604</v>
      </c>
      <c r="I215" s="83">
        <v>41311</v>
      </c>
      <c r="J215" s="80">
        <v>41656</v>
      </c>
      <c r="K215" s="91">
        <v>41701</v>
      </c>
      <c r="L215" s="155">
        <v>6.5</v>
      </c>
      <c r="M215" s="33"/>
      <c r="N215" s="11"/>
    </row>
    <row r="216" spans="1:14" x14ac:dyDescent="0.3">
      <c r="A216" s="15">
        <f t="shared" si="13"/>
        <v>202</v>
      </c>
      <c r="B216" s="15">
        <f t="shared" si="14"/>
        <v>196</v>
      </c>
      <c r="C216" s="30" t="s">
        <v>5</v>
      </c>
      <c r="D216" s="31" t="s">
        <v>26</v>
      </c>
      <c r="E216" s="43" t="s">
        <v>401</v>
      </c>
      <c r="F216" s="50" t="s">
        <v>403</v>
      </c>
      <c r="G216" s="79">
        <v>4.3</v>
      </c>
      <c r="H216" s="91">
        <v>41604</v>
      </c>
      <c r="I216" s="83">
        <v>41614</v>
      </c>
      <c r="J216" s="139">
        <v>41656</v>
      </c>
      <c r="K216" s="91">
        <v>41709</v>
      </c>
      <c r="L216" s="155">
        <v>4.2</v>
      </c>
      <c r="M216" s="33"/>
      <c r="N216" s="11"/>
    </row>
    <row r="217" spans="1:14" x14ac:dyDescent="0.3">
      <c r="A217" s="15">
        <f t="shared" si="13"/>
        <v>203</v>
      </c>
      <c r="B217" s="15">
        <f t="shared" si="14"/>
        <v>197</v>
      </c>
      <c r="C217" s="30" t="s">
        <v>5</v>
      </c>
      <c r="D217" s="31" t="s">
        <v>52</v>
      </c>
      <c r="E217" s="43" t="s">
        <v>402</v>
      </c>
      <c r="F217" s="50" t="s">
        <v>404</v>
      </c>
      <c r="G217" s="79">
        <v>2.2000000000000002</v>
      </c>
      <c r="H217" s="91">
        <v>41604</v>
      </c>
      <c r="I217" s="83">
        <v>41614</v>
      </c>
      <c r="J217" s="80">
        <v>41656</v>
      </c>
      <c r="K217" s="62">
        <v>41730</v>
      </c>
      <c r="L217" s="155">
        <v>2.5</v>
      </c>
      <c r="M217" s="33"/>
      <c r="N217" s="11"/>
    </row>
    <row r="218" spans="1:14" x14ac:dyDescent="0.3">
      <c r="A218" s="15">
        <f t="shared" si="13"/>
        <v>204</v>
      </c>
      <c r="B218" s="15">
        <f t="shared" si="14"/>
        <v>198</v>
      </c>
      <c r="C218" s="30" t="s">
        <v>5</v>
      </c>
      <c r="D218" s="31" t="s">
        <v>26</v>
      </c>
      <c r="E218" s="43" t="s">
        <v>389</v>
      </c>
      <c r="F218" s="50" t="s">
        <v>394</v>
      </c>
      <c r="G218" s="79">
        <v>2</v>
      </c>
      <c r="H218" s="91">
        <v>41604</v>
      </c>
      <c r="I218" s="83">
        <v>41614</v>
      </c>
      <c r="J218" s="139">
        <v>41656</v>
      </c>
      <c r="K218" s="62">
        <v>41701</v>
      </c>
      <c r="L218" s="153">
        <v>1.6</v>
      </c>
      <c r="M218" s="21"/>
      <c r="N218" s="11"/>
    </row>
    <row r="219" spans="1:14" ht="27.6" x14ac:dyDescent="0.3">
      <c r="A219" s="15">
        <f t="shared" si="13"/>
        <v>205</v>
      </c>
      <c r="B219" s="15">
        <f t="shared" si="14"/>
        <v>199</v>
      </c>
      <c r="C219" s="37" t="s">
        <v>5</v>
      </c>
      <c r="D219" s="38" t="s">
        <v>26</v>
      </c>
      <c r="E219" s="45" t="s">
        <v>390</v>
      </c>
      <c r="F219" s="52" t="s">
        <v>395</v>
      </c>
      <c r="G219" s="82">
        <v>17.8</v>
      </c>
      <c r="H219" s="91">
        <v>41604</v>
      </c>
      <c r="I219" s="101">
        <v>41614</v>
      </c>
      <c r="J219" s="139">
        <v>41656</v>
      </c>
      <c r="K219" s="62">
        <v>41732</v>
      </c>
      <c r="L219" s="153">
        <v>23.6</v>
      </c>
      <c r="M219" s="21"/>
      <c r="N219" s="11"/>
    </row>
    <row r="220" spans="1:14" x14ac:dyDescent="0.3">
      <c r="A220" s="15">
        <f t="shared" si="13"/>
        <v>206</v>
      </c>
      <c r="B220" s="15">
        <f t="shared" si="14"/>
        <v>200</v>
      </c>
      <c r="C220" s="37" t="s">
        <v>5</v>
      </c>
      <c r="D220" s="38" t="s">
        <v>7</v>
      </c>
      <c r="E220" s="45" t="s">
        <v>391</v>
      </c>
      <c r="F220" s="52" t="s">
        <v>398</v>
      </c>
      <c r="G220" s="82">
        <v>17.5</v>
      </c>
      <c r="H220" s="91">
        <v>41604</v>
      </c>
      <c r="I220" s="101">
        <v>41614</v>
      </c>
      <c r="J220" s="139">
        <v>41656</v>
      </c>
      <c r="K220" s="62">
        <v>41701</v>
      </c>
      <c r="L220" s="153">
        <v>17.399999999999999</v>
      </c>
      <c r="M220" s="21"/>
      <c r="N220" s="11"/>
    </row>
    <row r="221" spans="1:14" x14ac:dyDescent="0.3">
      <c r="A221" s="15">
        <f t="shared" si="13"/>
        <v>207</v>
      </c>
      <c r="B221" s="15">
        <f t="shared" si="14"/>
        <v>201</v>
      </c>
      <c r="C221" s="37" t="s">
        <v>5</v>
      </c>
      <c r="D221" s="38" t="s">
        <v>379</v>
      </c>
      <c r="E221" s="45" t="s">
        <v>392</v>
      </c>
      <c r="F221" s="52" t="s">
        <v>399</v>
      </c>
      <c r="G221" s="82">
        <v>4.2</v>
      </c>
      <c r="H221" s="91">
        <v>41604</v>
      </c>
      <c r="I221" s="101">
        <v>41614</v>
      </c>
      <c r="J221" s="113">
        <v>41656</v>
      </c>
      <c r="K221" s="91">
        <v>41701</v>
      </c>
      <c r="L221" s="155">
        <v>4.88</v>
      </c>
      <c r="M221" s="33"/>
      <c r="N221" s="11"/>
    </row>
    <row r="222" spans="1:14" x14ac:dyDescent="0.3">
      <c r="A222" s="15">
        <f t="shared" si="13"/>
        <v>208</v>
      </c>
      <c r="B222" s="15">
        <f t="shared" si="14"/>
        <v>202</v>
      </c>
      <c r="C222" s="37" t="s">
        <v>5</v>
      </c>
      <c r="D222" s="38" t="s">
        <v>379</v>
      </c>
      <c r="E222" s="45" t="s">
        <v>393</v>
      </c>
      <c r="F222" s="52" t="s">
        <v>400</v>
      </c>
      <c r="G222" s="82">
        <v>4.2</v>
      </c>
      <c r="H222" s="91">
        <v>41604</v>
      </c>
      <c r="I222" s="101">
        <v>41614</v>
      </c>
      <c r="J222" s="113">
        <v>41656</v>
      </c>
      <c r="K222" s="91">
        <v>41701</v>
      </c>
      <c r="L222" s="155">
        <v>4.9000000000000004</v>
      </c>
      <c r="M222" s="33"/>
      <c r="N222" s="11"/>
    </row>
    <row r="223" spans="1:14" x14ac:dyDescent="0.3">
      <c r="A223" s="15">
        <f t="shared" si="13"/>
        <v>209</v>
      </c>
      <c r="B223" s="15">
        <f t="shared" si="14"/>
        <v>203</v>
      </c>
      <c r="C223" s="14" t="s">
        <v>5</v>
      </c>
      <c r="D223" s="16" t="s">
        <v>84</v>
      </c>
      <c r="E223" s="42" t="s">
        <v>497</v>
      </c>
      <c r="F223" s="46" t="s">
        <v>144</v>
      </c>
      <c r="G223" s="87">
        <v>3</v>
      </c>
      <c r="H223" s="100">
        <v>41662</v>
      </c>
      <c r="I223" s="85">
        <v>41663</v>
      </c>
      <c r="J223" s="113">
        <v>41698</v>
      </c>
      <c r="K223" s="62">
        <v>41732</v>
      </c>
      <c r="L223" s="153">
        <v>2.4</v>
      </c>
      <c r="M223" s="21"/>
      <c r="N223" s="11"/>
    </row>
    <row r="224" spans="1:14" x14ac:dyDescent="0.3">
      <c r="A224" s="15">
        <f t="shared" si="13"/>
        <v>210</v>
      </c>
      <c r="B224" s="15">
        <f t="shared" si="14"/>
        <v>204</v>
      </c>
      <c r="C224" s="37" t="s">
        <v>5</v>
      </c>
      <c r="D224" s="38" t="s">
        <v>37</v>
      </c>
      <c r="E224" s="45" t="s">
        <v>496</v>
      </c>
      <c r="F224" s="52" t="s">
        <v>418</v>
      </c>
      <c r="G224" s="82">
        <v>5.4</v>
      </c>
      <c r="H224" s="100">
        <v>41662</v>
      </c>
      <c r="I224" s="101">
        <v>41663</v>
      </c>
      <c r="J224" s="113">
        <v>41698</v>
      </c>
      <c r="K224" s="62">
        <v>41732</v>
      </c>
      <c r="L224" s="155">
        <v>5.0999999999999996</v>
      </c>
      <c r="M224" s="33"/>
      <c r="N224" s="11"/>
    </row>
    <row r="225" spans="1:14" x14ac:dyDescent="0.3">
      <c r="A225" s="15">
        <f t="shared" si="13"/>
        <v>211</v>
      </c>
      <c r="B225" s="15">
        <f t="shared" si="14"/>
        <v>205</v>
      </c>
      <c r="C225" s="37" t="s">
        <v>5</v>
      </c>
      <c r="D225" s="38" t="s">
        <v>26</v>
      </c>
      <c r="E225" s="45" t="s">
        <v>405</v>
      </c>
      <c r="F225" s="52" t="s">
        <v>406</v>
      </c>
      <c r="G225" s="82">
        <v>8.1999999999999993</v>
      </c>
      <c r="H225" s="100">
        <v>41662</v>
      </c>
      <c r="I225" s="101">
        <v>41663</v>
      </c>
      <c r="J225" s="139">
        <v>41754</v>
      </c>
      <c r="K225" s="62">
        <v>41799</v>
      </c>
      <c r="L225" s="155">
        <v>10.776</v>
      </c>
      <c r="M225" s="33"/>
      <c r="N225" s="12"/>
    </row>
    <row r="226" spans="1:14" x14ac:dyDescent="0.3">
      <c r="A226" s="15">
        <f t="shared" si="13"/>
        <v>212</v>
      </c>
      <c r="B226" s="15">
        <f t="shared" si="14"/>
        <v>206</v>
      </c>
      <c r="C226" s="17" t="s">
        <v>5</v>
      </c>
      <c r="D226" s="11" t="s">
        <v>97</v>
      </c>
      <c r="E226" s="28" t="s">
        <v>245</v>
      </c>
      <c r="F226" s="47" t="s">
        <v>326</v>
      </c>
      <c r="G226" s="93">
        <v>2.7</v>
      </c>
      <c r="H226" s="100">
        <v>41662</v>
      </c>
      <c r="I226" s="81">
        <v>41663</v>
      </c>
      <c r="J226" s="80">
        <v>41698</v>
      </c>
      <c r="K226" s="62">
        <v>41732</v>
      </c>
      <c r="L226" s="153">
        <v>2.4</v>
      </c>
      <c r="M226" s="21"/>
      <c r="N226" s="11"/>
    </row>
    <row r="227" spans="1:14" x14ac:dyDescent="0.3">
      <c r="A227" s="15">
        <f t="shared" si="13"/>
        <v>213</v>
      </c>
      <c r="B227" s="15">
        <f t="shared" si="14"/>
        <v>207</v>
      </c>
      <c r="C227" s="37" t="s">
        <v>5</v>
      </c>
      <c r="D227" s="38" t="s">
        <v>407</v>
      </c>
      <c r="E227" s="45" t="s">
        <v>408</v>
      </c>
      <c r="F227" s="52" t="s">
        <v>409</v>
      </c>
      <c r="G227" s="82">
        <v>2</v>
      </c>
      <c r="H227" s="100">
        <v>41662</v>
      </c>
      <c r="I227" s="101">
        <v>41663</v>
      </c>
      <c r="J227" s="139">
        <v>41698</v>
      </c>
      <c r="K227" s="62">
        <v>41732</v>
      </c>
      <c r="L227" s="155">
        <v>2.1</v>
      </c>
      <c r="M227" s="33"/>
      <c r="N227" s="11"/>
    </row>
    <row r="228" spans="1:14" x14ac:dyDescent="0.3">
      <c r="A228" s="15">
        <f t="shared" si="13"/>
        <v>214</v>
      </c>
      <c r="B228" s="15">
        <f t="shared" si="14"/>
        <v>208</v>
      </c>
      <c r="C228" s="37" t="s">
        <v>5</v>
      </c>
      <c r="D228" s="38" t="s">
        <v>410</v>
      </c>
      <c r="E228" s="45" t="s">
        <v>411</v>
      </c>
      <c r="F228" s="52" t="s">
        <v>419</v>
      </c>
      <c r="G228" s="82">
        <v>3.7</v>
      </c>
      <c r="H228" s="100">
        <v>41662</v>
      </c>
      <c r="I228" s="101">
        <v>41663</v>
      </c>
      <c r="J228" s="139">
        <v>41698</v>
      </c>
      <c r="K228" s="62">
        <v>41732</v>
      </c>
      <c r="L228" s="155">
        <v>3.2</v>
      </c>
      <c r="M228" s="33"/>
      <c r="N228" s="12"/>
    </row>
    <row r="229" spans="1:14" x14ac:dyDescent="0.3">
      <c r="A229" s="15">
        <f t="shared" si="13"/>
        <v>215</v>
      </c>
      <c r="B229" s="15">
        <f t="shared" si="14"/>
        <v>209</v>
      </c>
      <c r="C229" s="37" t="s">
        <v>5</v>
      </c>
      <c r="D229" s="38" t="s">
        <v>412</v>
      </c>
      <c r="E229" s="45" t="s">
        <v>413</v>
      </c>
      <c r="F229" s="52" t="s">
        <v>414</v>
      </c>
      <c r="G229" s="82">
        <v>2.4</v>
      </c>
      <c r="H229" s="100">
        <v>41662</v>
      </c>
      <c r="I229" s="101">
        <v>41663</v>
      </c>
      <c r="J229" s="139">
        <v>41698</v>
      </c>
      <c r="K229" s="62">
        <v>41732</v>
      </c>
      <c r="L229" s="155">
        <v>1.7</v>
      </c>
      <c r="M229" s="33"/>
      <c r="N229" s="12"/>
    </row>
    <row r="230" spans="1:14" x14ac:dyDescent="0.3">
      <c r="A230" s="15">
        <f t="shared" si="13"/>
        <v>216</v>
      </c>
      <c r="B230" s="15">
        <f t="shared" si="14"/>
        <v>210</v>
      </c>
      <c r="C230" s="37" t="s">
        <v>5</v>
      </c>
      <c r="D230" s="31" t="s">
        <v>203</v>
      </c>
      <c r="E230" s="43" t="s">
        <v>416</v>
      </c>
      <c r="F230" s="50" t="s">
        <v>417</v>
      </c>
      <c r="G230" s="79">
        <v>5.6</v>
      </c>
      <c r="H230" s="100">
        <v>41662</v>
      </c>
      <c r="I230" s="83">
        <v>41663</v>
      </c>
      <c r="J230" s="109">
        <v>41698</v>
      </c>
      <c r="K230" s="62">
        <v>41732</v>
      </c>
      <c r="L230" s="155">
        <v>3.7</v>
      </c>
      <c r="M230" s="33"/>
      <c r="N230" s="12"/>
    </row>
    <row r="231" spans="1:14" x14ac:dyDescent="0.3">
      <c r="A231" s="15">
        <f t="shared" si="13"/>
        <v>217</v>
      </c>
      <c r="B231" s="15">
        <f t="shared" si="14"/>
        <v>211</v>
      </c>
      <c r="C231" s="37" t="s">
        <v>508</v>
      </c>
      <c r="D231" s="31" t="s">
        <v>509</v>
      </c>
      <c r="E231" s="43" t="s">
        <v>511</v>
      </c>
      <c r="F231" s="50" t="s">
        <v>510</v>
      </c>
      <c r="G231" s="79">
        <v>4</v>
      </c>
      <c r="H231" s="91">
        <v>41711</v>
      </c>
      <c r="I231" s="83"/>
      <c r="J231" s="91"/>
      <c r="K231" s="62"/>
      <c r="L231" s="155"/>
      <c r="M231" s="33"/>
      <c r="N231" s="12"/>
    </row>
    <row r="232" spans="1:14" x14ac:dyDescent="0.3">
      <c r="A232" s="15">
        <f t="shared" si="13"/>
        <v>218</v>
      </c>
      <c r="B232" s="15">
        <f t="shared" si="14"/>
        <v>212</v>
      </c>
      <c r="C232" s="37" t="s">
        <v>189</v>
      </c>
      <c r="D232" s="31" t="s">
        <v>315</v>
      </c>
      <c r="E232" s="43" t="s">
        <v>473</v>
      </c>
      <c r="F232" s="50" t="s">
        <v>472</v>
      </c>
      <c r="G232" s="79">
        <v>5.7</v>
      </c>
      <c r="H232" s="91">
        <v>41717</v>
      </c>
      <c r="I232" s="83"/>
      <c r="J232" s="113"/>
      <c r="K232" s="62"/>
      <c r="L232" s="153"/>
      <c r="M232" s="21"/>
      <c r="N232" s="12"/>
    </row>
    <row r="233" spans="1:14" x14ac:dyDescent="0.3">
      <c r="A233" s="15">
        <f t="shared" si="13"/>
        <v>219</v>
      </c>
      <c r="B233" s="15">
        <f t="shared" si="14"/>
        <v>213</v>
      </c>
      <c r="C233" s="37" t="s">
        <v>189</v>
      </c>
      <c r="D233" s="31" t="s">
        <v>315</v>
      </c>
      <c r="E233" s="43" t="s">
        <v>468</v>
      </c>
      <c r="F233" s="50" t="s">
        <v>469</v>
      </c>
      <c r="G233" s="79">
        <v>1.2</v>
      </c>
      <c r="H233" s="91">
        <v>41717</v>
      </c>
      <c r="I233" s="83"/>
      <c r="J233" s="62"/>
      <c r="K233" s="62"/>
      <c r="L233" s="153"/>
      <c r="M233" s="21"/>
      <c r="N233" s="12"/>
    </row>
    <row r="234" spans="1:14" x14ac:dyDescent="0.3">
      <c r="A234" s="15">
        <f t="shared" si="13"/>
        <v>220</v>
      </c>
      <c r="B234" s="15">
        <f t="shared" si="14"/>
        <v>214</v>
      </c>
      <c r="C234" s="37" t="s">
        <v>189</v>
      </c>
      <c r="D234" s="31" t="s">
        <v>315</v>
      </c>
      <c r="E234" s="43" t="s">
        <v>470</v>
      </c>
      <c r="F234" s="50" t="s">
        <v>471</v>
      </c>
      <c r="G234" s="79">
        <v>2.7</v>
      </c>
      <c r="H234" s="91">
        <v>41717</v>
      </c>
      <c r="I234" s="83"/>
      <c r="J234" s="113"/>
      <c r="K234" s="62"/>
      <c r="L234" s="153"/>
      <c r="M234" s="21"/>
      <c r="N234" s="12"/>
    </row>
    <row r="235" spans="1:14" x14ac:dyDescent="0.3">
      <c r="A235" s="15">
        <f t="shared" si="13"/>
        <v>221</v>
      </c>
      <c r="B235" s="15">
        <f t="shared" si="14"/>
        <v>215</v>
      </c>
      <c r="C235" s="30" t="s">
        <v>5</v>
      </c>
      <c r="D235" s="31" t="s">
        <v>71</v>
      </c>
      <c r="E235" s="43">
        <v>68683</v>
      </c>
      <c r="F235" s="50" t="s">
        <v>492</v>
      </c>
      <c r="G235" s="79">
        <v>12.935</v>
      </c>
      <c r="H235" s="91">
        <v>41722</v>
      </c>
      <c r="I235" s="83">
        <v>41719</v>
      </c>
      <c r="J235" s="109">
        <v>41754</v>
      </c>
      <c r="K235" s="91">
        <v>41799</v>
      </c>
      <c r="L235" s="155">
        <v>12.356</v>
      </c>
      <c r="M235" s="33"/>
      <c r="N235" s="12"/>
    </row>
    <row r="236" spans="1:14" x14ac:dyDescent="0.3">
      <c r="A236" s="15">
        <f t="shared" si="13"/>
        <v>222</v>
      </c>
      <c r="B236" s="15">
        <f t="shared" si="14"/>
        <v>216</v>
      </c>
      <c r="C236" s="37" t="s">
        <v>5</v>
      </c>
      <c r="D236" s="38" t="s">
        <v>101</v>
      </c>
      <c r="E236" s="45" t="s">
        <v>474</v>
      </c>
      <c r="F236" s="52" t="s">
        <v>490</v>
      </c>
      <c r="G236" s="82">
        <v>2.48</v>
      </c>
      <c r="H236" s="91">
        <v>41722</v>
      </c>
      <c r="I236" s="101">
        <v>41719</v>
      </c>
      <c r="J236" s="139">
        <v>41754</v>
      </c>
      <c r="K236" s="91">
        <v>41799</v>
      </c>
      <c r="L236" s="155">
        <v>2.6</v>
      </c>
      <c r="M236" s="33"/>
      <c r="N236" s="12"/>
    </row>
    <row r="237" spans="1:14" x14ac:dyDescent="0.3">
      <c r="A237" s="15">
        <f t="shared" si="13"/>
        <v>223</v>
      </c>
      <c r="B237" s="15">
        <f t="shared" si="14"/>
        <v>217</v>
      </c>
      <c r="C237" s="37" t="s">
        <v>5</v>
      </c>
      <c r="D237" s="38" t="s">
        <v>99</v>
      </c>
      <c r="E237" s="42" t="s">
        <v>711</v>
      </c>
      <c r="F237" s="52" t="s">
        <v>489</v>
      </c>
      <c r="G237" s="82">
        <v>19.5</v>
      </c>
      <c r="H237" s="100">
        <v>41722</v>
      </c>
      <c r="I237" s="101">
        <v>41719</v>
      </c>
      <c r="J237" s="139">
        <v>41754</v>
      </c>
      <c r="K237" s="91">
        <v>41799</v>
      </c>
      <c r="L237" s="155">
        <v>25.588000000000001</v>
      </c>
      <c r="M237" s="33"/>
      <c r="N237" s="11"/>
    </row>
    <row r="238" spans="1:14" x14ac:dyDescent="0.3">
      <c r="A238" s="15">
        <f t="shared" si="13"/>
        <v>224</v>
      </c>
      <c r="B238" s="15">
        <f t="shared" si="14"/>
        <v>218</v>
      </c>
      <c r="C238" s="37" t="s">
        <v>5</v>
      </c>
      <c r="D238" s="38" t="s">
        <v>481</v>
      </c>
      <c r="E238" s="45" t="s">
        <v>495</v>
      </c>
      <c r="F238" s="52" t="s">
        <v>480</v>
      </c>
      <c r="G238" s="82">
        <v>47.52</v>
      </c>
      <c r="H238" s="91">
        <v>41722</v>
      </c>
      <c r="I238" s="101">
        <v>41719</v>
      </c>
      <c r="J238" s="139">
        <v>41754</v>
      </c>
      <c r="K238" s="91">
        <v>41799</v>
      </c>
      <c r="L238" s="155">
        <v>19.626000000000001</v>
      </c>
      <c r="M238" s="33"/>
      <c r="N238" s="12"/>
    </row>
    <row r="239" spans="1:14" ht="27.6" x14ac:dyDescent="0.3">
      <c r="A239" s="15">
        <f t="shared" si="13"/>
        <v>225</v>
      </c>
      <c r="B239" s="15">
        <f t="shared" si="14"/>
        <v>219</v>
      </c>
      <c r="C239" s="37" t="s">
        <v>5</v>
      </c>
      <c r="D239" s="38" t="s">
        <v>482</v>
      </c>
      <c r="E239" s="45" t="s">
        <v>494</v>
      </c>
      <c r="F239" s="52" t="s">
        <v>483</v>
      </c>
      <c r="G239" s="82">
        <v>3.39</v>
      </c>
      <c r="H239" s="91">
        <v>41722</v>
      </c>
      <c r="I239" s="139">
        <v>41719</v>
      </c>
      <c r="J239" s="139">
        <v>41754</v>
      </c>
      <c r="K239" s="91">
        <v>41799</v>
      </c>
      <c r="L239" s="155">
        <v>2.258</v>
      </c>
      <c r="M239" s="33"/>
      <c r="N239" s="12"/>
    </row>
    <row r="240" spans="1:14" ht="27.6" x14ac:dyDescent="0.3">
      <c r="A240" s="15">
        <f t="shared" si="13"/>
        <v>226</v>
      </c>
      <c r="B240" s="15">
        <f t="shared" si="14"/>
        <v>220</v>
      </c>
      <c r="C240" s="30" t="s">
        <v>5</v>
      </c>
      <c r="D240" s="31" t="s">
        <v>37</v>
      </c>
      <c r="E240" s="43">
        <v>78221</v>
      </c>
      <c r="F240" s="50" t="s">
        <v>491</v>
      </c>
      <c r="G240" s="79">
        <v>26</v>
      </c>
      <c r="H240" s="91">
        <v>41722</v>
      </c>
      <c r="I240" s="83">
        <v>41719</v>
      </c>
      <c r="J240" s="109">
        <v>41754</v>
      </c>
      <c r="K240" s="91">
        <v>41799</v>
      </c>
      <c r="L240" s="155">
        <v>24.1</v>
      </c>
      <c r="M240" s="33"/>
      <c r="N240" s="12"/>
    </row>
    <row r="241" spans="1:14" x14ac:dyDescent="0.3">
      <c r="A241" s="15">
        <f t="shared" si="13"/>
        <v>227</v>
      </c>
      <c r="B241" s="15">
        <f t="shared" si="14"/>
        <v>221</v>
      </c>
      <c r="C241" s="30" t="s">
        <v>5</v>
      </c>
      <c r="D241" s="31" t="s">
        <v>23</v>
      </c>
      <c r="E241" s="43">
        <v>78276</v>
      </c>
      <c r="F241" s="50" t="s">
        <v>478</v>
      </c>
      <c r="G241" s="79">
        <v>8.5</v>
      </c>
      <c r="H241" s="91">
        <v>41722</v>
      </c>
      <c r="I241" s="83">
        <v>41719</v>
      </c>
      <c r="J241" s="109">
        <v>41754</v>
      </c>
      <c r="K241" s="91">
        <v>41799</v>
      </c>
      <c r="L241" s="155">
        <v>12.76</v>
      </c>
      <c r="M241" s="33"/>
      <c r="N241" s="12"/>
    </row>
    <row r="242" spans="1:14" ht="27.6" x14ac:dyDescent="0.3">
      <c r="A242" s="15">
        <f t="shared" si="13"/>
        <v>228</v>
      </c>
      <c r="B242" s="15">
        <f t="shared" si="14"/>
        <v>222</v>
      </c>
      <c r="C242" s="37" t="s">
        <v>5</v>
      </c>
      <c r="D242" s="31" t="s">
        <v>182</v>
      </c>
      <c r="E242" s="43">
        <v>78401</v>
      </c>
      <c r="F242" s="50" t="s">
        <v>479</v>
      </c>
      <c r="G242" s="79">
        <v>3</v>
      </c>
      <c r="H242" s="91">
        <v>41722</v>
      </c>
      <c r="I242" s="83">
        <v>41719</v>
      </c>
      <c r="J242" s="109">
        <v>41754</v>
      </c>
      <c r="K242" s="91">
        <v>41799</v>
      </c>
      <c r="L242" s="155">
        <v>3.27</v>
      </c>
      <c r="M242" s="33"/>
      <c r="N242" s="12"/>
    </row>
    <row r="243" spans="1:14" x14ac:dyDescent="0.3">
      <c r="A243" s="15">
        <f t="shared" si="13"/>
        <v>229</v>
      </c>
      <c r="B243" s="15">
        <f t="shared" si="14"/>
        <v>223</v>
      </c>
      <c r="C243" s="37" t="s">
        <v>5</v>
      </c>
      <c r="D243" s="31" t="s">
        <v>484</v>
      </c>
      <c r="E243" s="43" t="s">
        <v>477</v>
      </c>
      <c r="F243" s="50" t="s">
        <v>485</v>
      </c>
      <c r="G243" s="79">
        <v>11.4</v>
      </c>
      <c r="H243" s="91">
        <v>41722</v>
      </c>
      <c r="I243" s="83">
        <v>41719</v>
      </c>
      <c r="J243" s="109">
        <v>41754</v>
      </c>
      <c r="K243" s="91">
        <v>41799</v>
      </c>
      <c r="L243" s="155">
        <v>8.5299999999999994</v>
      </c>
      <c r="M243" s="33"/>
      <c r="N243" s="12"/>
    </row>
    <row r="244" spans="1:14" x14ac:dyDescent="0.3">
      <c r="A244" s="15">
        <f t="shared" si="13"/>
        <v>230</v>
      </c>
      <c r="B244" s="15">
        <f t="shared" si="14"/>
        <v>224</v>
      </c>
      <c r="C244" s="37" t="s">
        <v>5</v>
      </c>
      <c r="D244" s="38" t="s">
        <v>7</v>
      </c>
      <c r="E244" s="129" t="s">
        <v>476</v>
      </c>
      <c r="F244" s="52" t="s">
        <v>487</v>
      </c>
      <c r="G244" s="82">
        <v>2.1</v>
      </c>
      <c r="H244" s="91">
        <v>41722</v>
      </c>
      <c r="I244" s="101">
        <v>41719</v>
      </c>
      <c r="J244" s="139">
        <v>41754</v>
      </c>
      <c r="K244" s="100">
        <v>41799</v>
      </c>
      <c r="L244" s="155">
        <v>1.958</v>
      </c>
      <c r="M244" s="39"/>
      <c r="N244" s="12"/>
    </row>
    <row r="245" spans="1:14" x14ac:dyDescent="0.3">
      <c r="A245" s="15">
        <f t="shared" si="13"/>
        <v>231</v>
      </c>
      <c r="B245" s="15">
        <f t="shared" ref="B245:B267" si="15">B244+1</f>
        <v>225</v>
      </c>
      <c r="C245" s="37" t="s">
        <v>5</v>
      </c>
      <c r="D245" s="31" t="s">
        <v>486</v>
      </c>
      <c r="E245" s="43" t="s">
        <v>475</v>
      </c>
      <c r="F245" s="50" t="s">
        <v>488</v>
      </c>
      <c r="G245" s="79">
        <v>2.8</v>
      </c>
      <c r="H245" s="91">
        <v>41722</v>
      </c>
      <c r="I245" s="83">
        <v>41719</v>
      </c>
      <c r="J245" s="109">
        <v>41754</v>
      </c>
      <c r="K245" s="91">
        <v>41799</v>
      </c>
      <c r="L245" s="155">
        <v>3.1</v>
      </c>
      <c r="M245" s="33"/>
      <c r="N245" s="12"/>
    </row>
    <row r="246" spans="1:14" x14ac:dyDescent="0.3">
      <c r="A246" s="15">
        <f t="shared" si="13"/>
        <v>232</v>
      </c>
      <c r="B246" s="15">
        <f t="shared" si="15"/>
        <v>226</v>
      </c>
      <c r="C246" s="37" t="s">
        <v>5</v>
      </c>
      <c r="D246" s="38" t="s">
        <v>71</v>
      </c>
      <c r="E246" s="129">
        <v>68481</v>
      </c>
      <c r="F246" s="52" t="s">
        <v>527</v>
      </c>
      <c r="G246" s="82">
        <v>2</v>
      </c>
      <c r="H246" s="100">
        <v>41765</v>
      </c>
      <c r="I246" s="83">
        <v>41768</v>
      </c>
      <c r="J246" s="109">
        <v>41803</v>
      </c>
      <c r="K246" s="100">
        <v>41845</v>
      </c>
      <c r="L246" s="155">
        <v>1.5</v>
      </c>
      <c r="M246" s="39"/>
      <c r="N246" s="12"/>
    </row>
    <row r="247" spans="1:14" x14ac:dyDescent="0.3">
      <c r="A247" s="15">
        <f t="shared" si="13"/>
        <v>233</v>
      </c>
      <c r="B247" s="15">
        <f t="shared" si="15"/>
        <v>227</v>
      </c>
      <c r="C247" s="37" t="s">
        <v>5</v>
      </c>
      <c r="D247" s="38" t="s">
        <v>71</v>
      </c>
      <c r="E247" s="129">
        <v>68697</v>
      </c>
      <c r="F247" s="52" t="s">
        <v>535</v>
      </c>
      <c r="G247" s="82">
        <v>3.15</v>
      </c>
      <c r="H247" s="100">
        <v>41765</v>
      </c>
      <c r="I247" s="83">
        <v>41768</v>
      </c>
      <c r="J247" s="109">
        <v>41803</v>
      </c>
      <c r="K247" s="100">
        <v>41845</v>
      </c>
      <c r="L247" s="155">
        <v>3</v>
      </c>
      <c r="M247" s="39"/>
      <c r="N247" s="12"/>
    </row>
    <row r="248" spans="1:14" x14ac:dyDescent="0.3">
      <c r="A248" s="15">
        <f t="shared" si="13"/>
        <v>234</v>
      </c>
      <c r="B248" s="15">
        <f t="shared" si="15"/>
        <v>228</v>
      </c>
      <c r="C248" s="37" t="s">
        <v>5</v>
      </c>
      <c r="D248" s="31" t="s">
        <v>104</v>
      </c>
      <c r="E248" s="130" t="s">
        <v>541</v>
      </c>
      <c r="F248" s="50" t="s">
        <v>528</v>
      </c>
      <c r="G248" s="79">
        <v>5.7</v>
      </c>
      <c r="H248" s="100">
        <v>41765</v>
      </c>
      <c r="I248" s="83">
        <v>41768</v>
      </c>
      <c r="J248" s="109">
        <v>41803</v>
      </c>
      <c r="K248" s="91">
        <v>41877</v>
      </c>
      <c r="L248" s="155">
        <v>2</v>
      </c>
      <c r="M248" s="33"/>
      <c r="N248" s="12"/>
    </row>
    <row r="249" spans="1:14" x14ac:dyDescent="0.3">
      <c r="A249" s="15">
        <f t="shared" si="13"/>
        <v>235</v>
      </c>
      <c r="B249" s="15">
        <f t="shared" si="15"/>
        <v>229</v>
      </c>
      <c r="C249" s="37" t="s">
        <v>5</v>
      </c>
      <c r="D249" s="31" t="s">
        <v>87</v>
      </c>
      <c r="E249" s="130">
        <v>74475</v>
      </c>
      <c r="F249" s="50" t="s">
        <v>529</v>
      </c>
      <c r="G249" s="79">
        <v>2.79</v>
      </c>
      <c r="H249" s="100">
        <v>41765</v>
      </c>
      <c r="I249" s="83">
        <v>41768</v>
      </c>
      <c r="J249" s="109">
        <v>41803</v>
      </c>
      <c r="K249" s="91">
        <v>41845</v>
      </c>
      <c r="L249" s="155">
        <v>3</v>
      </c>
      <c r="M249" s="33"/>
      <c r="N249" s="12"/>
    </row>
    <row r="250" spans="1:14" x14ac:dyDescent="0.3">
      <c r="A250" s="15">
        <f t="shared" si="13"/>
        <v>236</v>
      </c>
      <c r="B250" s="15">
        <f t="shared" si="15"/>
        <v>230</v>
      </c>
      <c r="C250" s="37" t="s">
        <v>5</v>
      </c>
      <c r="D250" s="31" t="s">
        <v>260</v>
      </c>
      <c r="E250" s="130">
        <v>78379</v>
      </c>
      <c r="F250" s="50" t="s">
        <v>532</v>
      </c>
      <c r="G250" s="79">
        <v>3.2</v>
      </c>
      <c r="H250" s="100">
        <v>41765</v>
      </c>
      <c r="I250" s="83">
        <v>41768</v>
      </c>
      <c r="J250" s="109">
        <v>41803</v>
      </c>
      <c r="K250" s="91">
        <v>41845</v>
      </c>
      <c r="L250" s="155">
        <v>3.2</v>
      </c>
      <c r="M250" s="33"/>
      <c r="N250" s="12"/>
    </row>
    <row r="251" spans="1:14" x14ac:dyDescent="0.3">
      <c r="A251" s="15">
        <f t="shared" si="13"/>
        <v>237</v>
      </c>
      <c r="B251" s="15">
        <f t="shared" si="15"/>
        <v>231</v>
      </c>
      <c r="C251" s="55" t="s">
        <v>5</v>
      </c>
      <c r="D251" s="73" t="s">
        <v>26</v>
      </c>
      <c r="E251" s="140" t="s">
        <v>292</v>
      </c>
      <c r="F251" s="74" t="s">
        <v>504</v>
      </c>
      <c r="G251" s="111">
        <v>8.3000000000000007</v>
      </c>
      <c r="H251" s="62">
        <v>41765</v>
      </c>
      <c r="I251" s="83">
        <v>41768</v>
      </c>
      <c r="J251" s="109">
        <v>41803</v>
      </c>
      <c r="K251" s="91">
        <v>41845</v>
      </c>
      <c r="L251" s="153">
        <v>8.3000000000000007</v>
      </c>
      <c r="M251" s="75"/>
      <c r="N251" s="12"/>
    </row>
    <row r="252" spans="1:14" x14ac:dyDescent="0.3">
      <c r="A252" s="15">
        <f t="shared" si="13"/>
        <v>238</v>
      </c>
      <c r="B252" s="15">
        <f t="shared" si="15"/>
        <v>232</v>
      </c>
      <c r="C252" s="55" t="s">
        <v>5</v>
      </c>
      <c r="D252" s="38" t="s">
        <v>95</v>
      </c>
      <c r="E252" s="129" t="s">
        <v>501</v>
      </c>
      <c r="F252" s="46" t="s">
        <v>507</v>
      </c>
      <c r="G252" s="82">
        <v>2</v>
      </c>
      <c r="H252" s="100">
        <v>41765</v>
      </c>
      <c r="I252" s="101">
        <v>41863</v>
      </c>
      <c r="J252" s="139">
        <v>41873</v>
      </c>
      <c r="K252" s="91">
        <v>41885</v>
      </c>
      <c r="L252" s="155">
        <v>3.8</v>
      </c>
      <c r="M252" s="33"/>
      <c r="N252" s="12"/>
    </row>
    <row r="253" spans="1:14" x14ac:dyDescent="0.3">
      <c r="A253" s="15">
        <f t="shared" si="13"/>
        <v>239</v>
      </c>
      <c r="B253" s="15">
        <f t="shared" si="15"/>
        <v>233</v>
      </c>
      <c r="C253" s="55" t="s">
        <v>5</v>
      </c>
      <c r="D253" s="38" t="s">
        <v>95</v>
      </c>
      <c r="E253" s="129" t="s">
        <v>502</v>
      </c>
      <c r="F253" s="46" t="s">
        <v>507</v>
      </c>
      <c r="G253" s="82">
        <v>3.3</v>
      </c>
      <c r="H253" s="100">
        <v>41765</v>
      </c>
      <c r="I253" s="101">
        <v>41863</v>
      </c>
      <c r="J253" s="139">
        <v>41873</v>
      </c>
      <c r="K253" s="91">
        <v>41877</v>
      </c>
      <c r="L253" s="155">
        <v>5.5</v>
      </c>
      <c r="M253" s="33"/>
      <c r="N253" s="12"/>
    </row>
    <row r="254" spans="1:14" x14ac:dyDescent="0.3">
      <c r="A254" s="15">
        <f t="shared" si="13"/>
        <v>240</v>
      </c>
      <c r="B254" s="15">
        <f t="shared" si="15"/>
        <v>234</v>
      </c>
      <c r="C254" s="55" t="s">
        <v>5</v>
      </c>
      <c r="D254" s="11" t="s">
        <v>26</v>
      </c>
      <c r="E254" s="130" t="s">
        <v>503</v>
      </c>
      <c r="F254" s="47" t="s">
        <v>545</v>
      </c>
      <c r="G254" s="79">
        <v>46</v>
      </c>
      <c r="H254" s="100">
        <v>41765</v>
      </c>
      <c r="I254" s="83">
        <v>41821</v>
      </c>
      <c r="J254" s="109">
        <v>41831</v>
      </c>
      <c r="K254" s="109">
        <v>41866</v>
      </c>
      <c r="L254" s="155">
        <v>55.8</v>
      </c>
      <c r="M254" s="33"/>
      <c r="N254" s="12"/>
    </row>
    <row r="255" spans="1:14" x14ac:dyDescent="0.3">
      <c r="A255" s="15">
        <f t="shared" si="13"/>
        <v>241</v>
      </c>
      <c r="B255" s="15">
        <f t="shared" si="15"/>
        <v>235</v>
      </c>
      <c r="C255" s="55" t="s">
        <v>5</v>
      </c>
      <c r="D255" s="11" t="s">
        <v>58</v>
      </c>
      <c r="E255" s="130" t="s">
        <v>506</v>
      </c>
      <c r="F255" s="47" t="s">
        <v>533</v>
      </c>
      <c r="G255" s="61">
        <v>2.835</v>
      </c>
      <c r="H255" s="100">
        <v>41765</v>
      </c>
      <c r="I255" s="83">
        <v>41768</v>
      </c>
      <c r="J255" s="109">
        <v>41803</v>
      </c>
      <c r="K255" s="62">
        <v>41845</v>
      </c>
      <c r="L255" s="153">
        <v>2.5</v>
      </c>
      <c r="M255" s="21"/>
      <c r="N255" s="12"/>
    </row>
    <row r="256" spans="1:14" x14ac:dyDescent="0.3">
      <c r="A256" s="15">
        <f t="shared" si="13"/>
        <v>242</v>
      </c>
      <c r="B256" s="15">
        <f t="shared" si="15"/>
        <v>236</v>
      </c>
      <c r="C256" s="55" t="s">
        <v>5</v>
      </c>
      <c r="D256" s="31" t="s">
        <v>94</v>
      </c>
      <c r="E256" s="130" t="s">
        <v>521</v>
      </c>
      <c r="F256" s="50" t="s">
        <v>544</v>
      </c>
      <c r="G256" s="79">
        <v>2</v>
      </c>
      <c r="H256" s="100">
        <v>41765</v>
      </c>
      <c r="I256" s="83">
        <v>41768</v>
      </c>
      <c r="J256" s="109">
        <v>41803</v>
      </c>
      <c r="K256" s="62">
        <v>41845</v>
      </c>
      <c r="L256" s="155">
        <v>1.8</v>
      </c>
      <c r="M256" s="33"/>
      <c r="N256" s="12"/>
    </row>
    <row r="257" spans="1:14" x14ac:dyDescent="0.3">
      <c r="A257" s="15">
        <f t="shared" si="13"/>
        <v>243</v>
      </c>
      <c r="B257" s="15">
        <f t="shared" si="15"/>
        <v>237</v>
      </c>
      <c r="C257" s="55" t="s">
        <v>5</v>
      </c>
      <c r="D257" s="38" t="s">
        <v>18</v>
      </c>
      <c r="E257" s="129" t="s">
        <v>512</v>
      </c>
      <c r="F257" s="52" t="s">
        <v>522</v>
      </c>
      <c r="G257" s="82">
        <v>14.5</v>
      </c>
      <c r="H257" s="100">
        <v>41765</v>
      </c>
      <c r="I257" s="83">
        <v>41768</v>
      </c>
      <c r="J257" s="109">
        <v>41803</v>
      </c>
      <c r="K257" s="62">
        <v>41845</v>
      </c>
      <c r="L257" s="155">
        <v>15.6</v>
      </c>
      <c r="M257" s="39"/>
      <c r="N257" s="12"/>
    </row>
    <row r="258" spans="1:14" x14ac:dyDescent="0.3">
      <c r="A258" s="15">
        <f t="shared" si="13"/>
        <v>244</v>
      </c>
      <c r="B258" s="15">
        <f t="shared" si="15"/>
        <v>238</v>
      </c>
      <c r="C258" s="55" t="s">
        <v>5</v>
      </c>
      <c r="D258" s="38" t="s">
        <v>307</v>
      </c>
      <c r="E258" s="129" t="s">
        <v>513</v>
      </c>
      <c r="F258" s="52" t="s">
        <v>523</v>
      </c>
      <c r="G258" s="82">
        <v>2.25</v>
      </c>
      <c r="H258" s="100">
        <v>41765</v>
      </c>
      <c r="I258" s="101">
        <v>41768</v>
      </c>
      <c r="J258" s="139">
        <v>41803</v>
      </c>
      <c r="K258" s="62">
        <v>41845</v>
      </c>
      <c r="L258" s="155">
        <v>2.2000000000000002</v>
      </c>
      <c r="M258" s="39"/>
      <c r="N258" s="12"/>
    </row>
    <row r="259" spans="1:14" x14ac:dyDescent="0.3">
      <c r="A259" s="15">
        <f t="shared" si="13"/>
        <v>245</v>
      </c>
      <c r="B259" s="15">
        <f t="shared" si="15"/>
        <v>239</v>
      </c>
      <c r="C259" s="55" t="s">
        <v>5</v>
      </c>
      <c r="D259" s="38" t="s">
        <v>18</v>
      </c>
      <c r="E259" s="129" t="s">
        <v>514</v>
      </c>
      <c r="F259" s="52" t="s">
        <v>524</v>
      </c>
      <c r="G259" s="82">
        <v>7.2969999999999997</v>
      </c>
      <c r="H259" s="100">
        <v>41765</v>
      </c>
      <c r="I259" s="83">
        <v>41768</v>
      </c>
      <c r="J259" s="109">
        <v>41803</v>
      </c>
      <c r="K259" s="100">
        <v>41851</v>
      </c>
      <c r="L259" s="155">
        <v>6.9</v>
      </c>
      <c r="M259" s="39"/>
      <c r="N259" s="12"/>
    </row>
    <row r="260" spans="1:14" x14ac:dyDescent="0.3">
      <c r="A260" s="15">
        <f t="shared" si="13"/>
        <v>246</v>
      </c>
      <c r="B260" s="15">
        <f t="shared" si="15"/>
        <v>240</v>
      </c>
      <c r="C260" s="55" t="s">
        <v>5</v>
      </c>
      <c r="D260" s="31" t="s">
        <v>222</v>
      </c>
      <c r="E260" s="130" t="s">
        <v>515</v>
      </c>
      <c r="F260" s="52" t="s">
        <v>525</v>
      </c>
      <c r="G260" s="82">
        <v>8.27</v>
      </c>
      <c r="H260" s="100">
        <v>41765</v>
      </c>
      <c r="I260" s="83">
        <v>41768</v>
      </c>
      <c r="J260" s="109">
        <v>41803</v>
      </c>
      <c r="K260" s="91">
        <v>41845</v>
      </c>
      <c r="L260" s="155">
        <v>8.5</v>
      </c>
      <c r="M260" s="33"/>
      <c r="N260" s="12"/>
    </row>
    <row r="261" spans="1:14" x14ac:dyDescent="0.3">
      <c r="A261" s="15">
        <f t="shared" si="13"/>
        <v>247</v>
      </c>
      <c r="B261" s="15">
        <f t="shared" si="15"/>
        <v>241</v>
      </c>
      <c r="C261" s="37" t="s">
        <v>5</v>
      </c>
      <c r="D261" s="31" t="s">
        <v>33</v>
      </c>
      <c r="E261" s="130" t="s">
        <v>516</v>
      </c>
      <c r="F261" s="50" t="s">
        <v>526</v>
      </c>
      <c r="G261" s="79">
        <v>2.1</v>
      </c>
      <c r="H261" s="100">
        <v>41765</v>
      </c>
      <c r="I261" s="83">
        <v>41768</v>
      </c>
      <c r="J261" s="109">
        <v>41803</v>
      </c>
      <c r="K261" s="91">
        <v>41876</v>
      </c>
      <c r="L261" s="155">
        <v>1.4</v>
      </c>
      <c r="M261" s="33"/>
      <c r="N261" s="12"/>
    </row>
    <row r="262" spans="1:14" x14ac:dyDescent="0.3">
      <c r="A262" s="15">
        <f t="shared" si="13"/>
        <v>248</v>
      </c>
      <c r="B262" s="15">
        <f t="shared" si="15"/>
        <v>242</v>
      </c>
      <c r="C262" s="55" t="s">
        <v>5</v>
      </c>
      <c r="D262" s="31" t="s">
        <v>100</v>
      </c>
      <c r="E262" s="130" t="s">
        <v>518</v>
      </c>
      <c r="F262" s="50" t="s">
        <v>534</v>
      </c>
      <c r="G262" s="79">
        <v>11.34</v>
      </c>
      <c r="H262" s="100">
        <v>41765</v>
      </c>
      <c r="I262" s="83">
        <v>41768</v>
      </c>
      <c r="J262" s="109">
        <v>41803</v>
      </c>
      <c r="K262" s="91">
        <v>41845</v>
      </c>
      <c r="L262" s="155">
        <v>12.8</v>
      </c>
      <c r="M262" s="33"/>
      <c r="N262" s="12"/>
    </row>
    <row r="263" spans="1:14" x14ac:dyDescent="0.3">
      <c r="A263" s="15">
        <f t="shared" si="13"/>
        <v>249</v>
      </c>
      <c r="B263" s="15">
        <f t="shared" si="15"/>
        <v>243</v>
      </c>
      <c r="C263" s="55" t="s">
        <v>5</v>
      </c>
      <c r="D263" s="16" t="s">
        <v>69</v>
      </c>
      <c r="E263" s="129" t="s">
        <v>505</v>
      </c>
      <c r="F263" s="46" t="s">
        <v>530</v>
      </c>
      <c r="G263" s="87">
        <v>3.3</v>
      </c>
      <c r="H263" s="100">
        <v>41765</v>
      </c>
      <c r="I263" s="83">
        <v>41768</v>
      </c>
      <c r="J263" s="109">
        <v>41803</v>
      </c>
      <c r="K263" s="62">
        <v>41845</v>
      </c>
      <c r="L263" s="153">
        <v>3.1</v>
      </c>
      <c r="M263" s="22"/>
      <c r="N263" s="12"/>
    </row>
    <row r="264" spans="1:14" x14ac:dyDescent="0.3">
      <c r="A264" s="15">
        <f t="shared" si="13"/>
        <v>250</v>
      </c>
      <c r="B264" s="15">
        <f t="shared" si="15"/>
        <v>244</v>
      </c>
      <c r="C264" s="55" t="s">
        <v>5</v>
      </c>
      <c r="D264" s="38" t="s">
        <v>7</v>
      </c>
      <c r="E264" s="129" t="s">
        <v>520</v>
      </c>
      <c r="F264" s="52" t="s">
        <v>531</v>
      </c>
      <c r="G264" s="82">
        <v>2</v>
      </c>
      <c r="H264" s="100">
        <v>41765</v>
      </c>
      <c r="I264" s="101">
        <v>41768</v>
      </c>
      <c r="J264" s="139">
        <v>41803</v>
      </c>
      <c r="K264" s="62">
        <v>41845</v>
      </c>
      <c r="L264" s="155">
        <v>3.1</v>
      </c>
      <c r="M264" s="33"/>
      <c r="N264" s="12"/>
    </row>
    <row r="265" spans="1:14" x14ac:dyDescent="0.3">
      <c r="A265" s="15">
        <f t="shared" si="13"/>
        <v>251</v>
      </c>
      <c r="B265" s="15">
        <f t="shared" si="15"/>
        <v>245</v>
      </c>
      <c r="C265" s="17" t="s">
        <v>539</v>
      </c>
      <c r="D265" s="11" t="s">
        <v>542</v>
      </c>
      <c r="E265" s="28" t="s">
        <v>540</v>
      </c>
      <c r="F265" s="47" t="s">
        <v>543</v>
      </c>
      <c r="G265" s="61">
        <v>448</v>
      </c>
      <c r="H265" s="62">
        <v>41787</v>
      </c>
      <c r="I265" s="83">
        <v>41815</v>
      </c>
      <c r="J265" s="109"/>
      <c r="K265" s="62"/>
      <c r="L265" s="155"/>
      <c r="M265" s="33"/>
      <c r="N265" s="12"/>
    </row>
    <row r="266" spans="1:14" x14ac:dyDescent="0.3">
      <c r="A266" s="15">
        <f t="shared" si="13"/>
        <v>252</v>
      </c>
      <c r="B266" s="15">
        <f t="shared" si="15"/>
        <v>246</v>
      </c>
      <c r="C266" s="37" t="s">
        <v>5</v>
      </c>
      <c r="D266" s="16" t="s">
        <v>85</v>
      </c>
      <c r="E266" s="129" t="s">
        <v>546</v>
      </c>
      <c r="F266" s="46" t="s">
        <v>555</v>
      </c>
      <c r="G266" s="87">
        <v>3</v>
      </c>
      <c r="H266" s="91">
        <v>41808</v>
      </c>
      <c r="I266" s="83">
        <v>41821</v>
      </c>
      <c r="J266" s="109">
        <v>41852</v>
      </c>
      <c r="K266" s="91">
        <v>42021</v>
      </c>
      <c r="L266" s="155">
        <v>2.6</v>
      </c>
      <c r="M266" s="39"/>
      <c r="N266" s="12"/>
    </row>
    <row r="267" spans="1:14" s="272" customFormat="1" ht="15" hidden="1" x14ac:dyDescent="0.25">
      <c r="A267" s="242">
        <f t="shared" si="13"/>
        <v>253</v>
      </c>
      <c r="B267" s="242">
        <f t="shared" si="15"/>
        <v>247</v>
      </c>
      <c r="C267" s="243" t="s">
        <v>5</v>
      </c>
      <c r="D267" s="244" t="s">
        <v>551</v>
      </c>
      <c r="E267" s="245" t="s">
        <v>549</v>
      </c>
      <c r="F267" s="246" t="s">
        <v>554</v>
      </c>
      <c r="G267" s="254">
        <v>2.4</v>
      </c>
      <c r="H267" s="249">
        <v>41808</v>
      </c>
      <c r="I267" s="260"/>
      <c r="J267" s="260"/>
      <c r="K267" s="249"/>
      <c r="L267" s="256"/>
      <c r="M267" s="275"/>
      <c r="N267" s="269" t="s">
        <v>721</v>
      </c>
    </row>
    <row r="268" spans="1:14" x14ac:dyDescent="0.3">
      <c r="A268" s="15">
        <f t="shared" si="13"/>
        <v>254</v>
      </c>
      <c r="B268" s="15">
        <v>247</v>
      </c>
      <c r="C268" s="55" t="s">
        <v>5</v>
      </c>
      <c r="D268" s="31" t="s">
        <v>95</v>
      </c>
      <c r="E268" s="43" t="s">
        <v>547</v>
      </c>
      <c r="F268" s="50" t="s">
        <v>552</v>
      </c>
      <c r="G268" s="79">
        <v>4.43</v>
      </c>
      <c r="H268" s="91">
        <v>41808</v>
      </c>
      <c r="I268" s="83">
        <v>41823</v>
      </c>
      <c r="J268" s="109">
        <v>41852</v>
      </c>
      <c r="K268" s="62">
        <v>41876</v>
      </c>
      <c r="L268" s="155">
        <v>4.7</v>
      </c>
      <c r="M268" s="33"/>
      <c r="N268" s="12"/>
    </row>
    <row r="269" spans="1:14" x14ac:dyDescent="0.3">
      <c r="A269" s="15">
        <f t="shared" si="13"/>
        <v>255</v>
      </c>
      <c r="B269" s="15">
        <f t="shared" ref="B269:B280" si="16">B268+1</f>
        <v>248</v>
      </c>
      <c r="C269" s="37" t="s">
        <v>5</v>
      </c>
      <c r="D269" s="16" t="s">
        <v>220</v>
      </c>
      <c r="E269" s="129" t="s">
        <v>210</v>
      </c>
      <c r="F269" s="65" t="s">
        <v>550</v>
      </c>
      <c r="G269" s="82">
        <v>4.2</v>
      </c>
      <c r="H269" s="91">
        <v>41808</v>
      </c>
      <c r="I269" s="83">
        <v>41823</v>
      </c>
      <c r="J269" s="109">
        <v>41852</v>
      </c>
      <c r="K269" s="91">
        <v>41900</v>
      </c>
      <c r="L269" s="155">
        <v>3.9</v>
      </c>
      <c r="M269" s="39"/>
      <c r="N269" s="12"/>
    </row>
    <row r="270" spans="1:14" x14ac:dyDescent="0.3">
      <c r="A270" s="15">
        <f t="shared" si="13"/>
        <v>256</v>
      </c>
      <c r="B270" s="15">
        <f t="shared" si="16"/>
        <v>249</v>
      </c>
      <c r="C270" s="37" t="s">
        <v>5</v>
      </c>
      <c r="D270" s="16" t="s">
        <v>7</v>
      </c>
      <c r="E270" s="45" t="s">
        <v>548</v>
      </c>
      <c r="F270" s="46" t="s">
        <v>553</v>
      </c>
      <c r="G270" s="82">
        <v>4.4000000000000004</v>
      </c>
      <c r="H270" s="91">
        <v>41808</v>
      </c>
      <c r="I270" s="101">
        <v>41823</v>
      </c>
      <c r="J270" s="139">
        <v>41852</v>
      </c>
      <c r="K270" s="91">
        <v>41877</v>
      </c>
      <c r="L270" s="155">
        <v>1.3</v>
      </c>
      <c r="M270" s="39"/>
      <c r="N270" s="12"/>
    </row>
    <row r="271" spans="1:14" ht="27.6" x14ac:dyDescent="0.3">
      <c r="A271" s="15">
        <f t="shared" ref="A271:A334" si="17">A270+1</f>
        <v>257</v>
      </c>
      <c r="B271" s="15">
        <f t="shared" si="16"/>
        <v>250</v>
      </c>
      <c r="C271" s="30" t="s">
        <v>189</v>
      </c>
      <c r="D271" s="11" t="s">
        <v>716</v>
      </c>
      <c r="E271" s="43" t="s">
        <v>556</v>
      </c>
      <c r="F271" s="50" t="s">
        <v>557</v>
      </c>
      <c r="G271" s="79">
        <v>419</v>
      </c>
      <c r="H271" s="80">
        <v>41814</v>
      </c>
      <c r="I271" s="81"/>
      <c r="J271" s="80"/>
      <c r="K271" s="62"/>
      <c r="L271" s="153"/>
      <c r="M271" s="21"/>
      <c r="N271" s="12"/>
    </row>
    <row r="272" spans="1:14" ht="27.6" x14ac:dyDescent="0.3">
      <c r="A272" s="15">
        <f t="shared" si="17"/>
        <v>258</v>
      </c>
      <c r="B272" s="15">
        <f t="shared" si="16"/>
        <v>251</v>
      </c>
      <c r="C272" s="37" t="s">
        <v>15</v>
      </c>
      <c r="D272" s="31" t="s">
        <v>98</v>
      </c>
      <c r="E272" s="43" t="s">
        <v>577</v>
      </c>
      <c r="F272" s="52" t="s">
        <v>578</v>
      </c>
      <c r="G272" s="82">
        <v>23.6</v>
      </c>
      <c r="H272" s="100">
        <v>41817</v>
      </c>
      <c r="I272" s="83"/>
      <c r="J272" s="109"/>
      <c r="K272" s="62"/>
      <c r="L272" s="155"/>
      <c r="M272" s="33"/>
      <c r="N272" s="12"/>
    </row>
    <row r="273" spans="1:14" x14ac:dyDescent="0.3">
      <c r="A273" s="15">
        <f t="shared" si="17"/>
        <v>259</v>
      </c>
      <c r="B273" s="15">
        <f t="shared" si="16"/>
        <v>252</v>
      </c>
      <c r="C273" s="37" t="s">
        <v>5</v>
      </c>
      <c r="D273" s="31" t="s">
        <v>230</v>
      </c>
      <c r="E273" s="43" t="s">
        <v>565</v>
      </c>
      <c r="F273" s="52" t="s">
        <v>574</v>
      </c>
      <c r="G273" s="82">
        <v>2.7</v>
      </c>
      <c r="H273" s="100">
        <v>41856</v>
      </c>
      <c r="I273" s="83">
        <v>41866</v>
      </c>
      <c r="J273" s="109">
        <v>41901</v>
      </c>
      <c r="K273" s="91">
        <v>41936</v>
      </c>
      <c r="L273" s="155">
        <v>2.4</v>
      </c>
      <c r="M273" s="33"/>
      <c r="N273" s="12"/>
    </row>
    <row r="274" spans="1:14" x14ac:dyDescent="0.3">
      <c r="A274" s="15">
        <f t="shared" si="17"/>
        <v>260</v>
      </c>
      <c r="B274" s="15">
        <f t="shared" si="16"/>
        <v>253</v>
      </c>
      <c r="C274" s="37" t="s">
        <v>5</v>
      </c>
      <c r="D274" s="31" t="s">
        <v>445</v>
      </c>
      <c r="E274" s="43" t="s">
        <v>568</v>
      </c>
      <c r="F274" s="52" t="s">
        <v>622</v>
      </c>
      <c r="G274" s="82">
        <v>3</v>
      </c>
      <c r="H274" s="100">
        <v>41856</v>
      </c>
      <c r="I274" s="83"/>
      <c r="J274" s="80">
        <v>41901</v>
      </c>
      <c r="K274" s="91">
        <v>41934</v>
      </c>
      <c r="L274" s="155">
        <v>2.8</v>
      </c>
      <c r="M274" s="33"/>
      <c r="N274" s="12"/>
    </row>
    <row r="275" spans="1:14" ht="14.25" customHeight="1" x14ac:dyDescent="0.3">
      <c r="A275" s="15">
        <f t="shared" si="17"/>
        <v>261</v>
      </c>
      <c r="B275" s="15">
        <f t="shared" si="16"/>
        <v>254</v>
      </c>
      <c r="C275" s="37" t="s">
        <v>5</v>
      </c>
      <c r="D275" s="31" t="s">
        <v>26</v>
      </c>
      <c r="E275" s="43" t="s">
        <v>558</v>
      </c>
      <c r="F275" s="52" t="s">
        <v>569</v>
      </c>
      <c r="G275" s="82">
        <v>38.615000000000002</v>
      </c>
      <c r="H275" s="100">
        <v>41856</v>
      </c>
      <c r="I275" s="83">
        <v>41866</v>
      </c>
      <c r="J275" s="109">
        <v>41901</v>
      </c>
      <c r="K275" s="91">
        <v>41936</v>
      </c>
      <c r="L275" s="155">
        <v>26.2</v>
      </c>
      <c r="M275" s="33"/>
      <c r="N275" s="12"/>
    </row>
    <row r="276" spans="1:14" x14ac:dyDescent="0.3">
      <c r="A276" s="15">
        <f t="shared" si="17"/>
        <v>262</v>
      </c>
      <c r="B276" s="15">
        <f t="shared" si="16"/>
        <v>255</v>
      </c>
      <c r="C276" s="55" t="s">
        <v>5</v>
      </c>
      <c r="D276" s="31" t="s">
        <v>94</v>
      </c>
      <c r="E276" s="43" t="s">
        <v>559</v>
      </c>
      <c r="F276" s="52" t="s">
        <v>623</v>
      </c>
      <c r="G276" s="82">
        <v>55.7</v>
      </c>
      <c r="H276" s="100">
        <v>41856</v>
      </c>
      <c r="I276" s="83">
        <v>41991</v>
      </c>
      <c r="J276" s="107">
        <v>42034</v>
      </c>
      <c r="K276" s="107">
        <v>42097</v>
      </c>
      <c r="L276" s="155">
        <v>57.1</v>
      </c>
      <c r="M276" s="33"/>
      <c r="N276" s="12"/>
    </row>
    <row r="277" spans="1:14" x14ac:dyDescent="0.3">
      <c r="A277" s="15">
        <f t="shared" si="17"/>
        <v>263</v>
      </c>
      <c r="B277" s="15">
        <f t="shared" si="16"/>
        <v>256</v>
      </c>
      <c r="C277" s="55" t="s">
        <v>5</v>
      </c>
      <c r="D277" s="31" t="s">
        <v>26</v>
      </c>
      <c r="E277" s="43" t="s">
        <v>560</v>
      </c>
      <c r="F277" s="46" t="s">
        <v>715</v>
      </c>
      <c r="G277" s="82">
        <v>48.5</v>
      </c>
      <c r="H277" s="100">
        <v>41856</v>
      </c>
      <c r="I277" s="83">
        <v>41991</v>
      </c>
      <c r="J277" s="107">
        <v>42034</v>
      </c>
      <c r="K277" s="107">
        <v>42075</v>
      </c>
      <c r="L277" s="155">
        <v>47.2</v>
      </c>
      <c r="M277" s="33"/>
      <c r="N277" s="11"/>
    </row>
    <row r="278" spans="1:14" x14ac:dyDescent="0.3">
      <c r="A278" s="15">
        <f t="shared" si="17"/>
        <v>264</v>
      </c>
      <c r="B278" s="15">
        <f t="shared" si="16"/>
        <v>257</v>
      </c>
      <c r="C278" s="55" t="s">
        <v>5</v>
      </c>
      <c r="D278" s="38" t="s">
        <v>95</v>
      </c>
      <c r="E278" s="45" t="s">
        <v>563</v>
      </c>
      <c r="F278" s="52" t="s">
        <v>572</v>
      </c>
      <c r="G278" s="82">
        <v>5.7</v>
      </c>
      <c r="H278" s="100">
        <v>41856</v>
      </c>
      <c r="I278" s="101"/>
      <c r="J278" s="139">
        <v>41992</v>
      </c>
      <c r="K278" s="91">
        <v>42082</v>
      </c>
      <c r="L278" s="155">
        <v>5.2</v>
      </c>
      <c r="M278" s="33"/>
      <c r="N278" s="12"/>
    </row>
    <row r="279" spans="1:14" x14ac:dyDescent="0.3">
      <c r="A279" s="15">
        <f t="shared" si="17"/>
        <v>265</v>
      </c>
      <c r="B279" s="15">
        <f t="shared" si="16"/>
        <v>258</v>
      </c>
      <c r="C279" s="55" t="s">
        <v>5</v>
      </c>
      <c r="D279" s="31" t="s">
        <v>26</v>
      </c>
      <c r="E279" s="43" t="s">
        <v>561</v>
      </c>
      <c r="F279" s="52" t="s">
        <v>570</v>
      </c>
      <c r="G279" s="82">
        <v>7.843</v>
      </c>
      <c r="H279" s="100">
        <v>41856</v>
      </c>
      <c r="I279" s="83">
        <v>41866</v>
      </c>
      <c r="J279" s="109">
        <v>41901</v>
      </c>
      <c r="K279" s="91">
        <v>41936</v>
      </c>
      <c r="L279" s="155">
        <v>8.8000000000000007</v>
      </c>
      <c r="M279" s="33"/>
      <c r="N279" s="12"/>
    </row>
    <row r="280" spans="1:14" s="272" customFormat="1" ht="15" hidden="1" x14ac:dyDescent="0.25">
      <c r="A280" s="242">
        <f t="shared" si="17"/>
        <v>266</v>
      </c>
      <c r="B280" s="242">
        <f t="shared" si="16"/>
        <v>259</v>
      </c>
      <c r="C280" s="276" t="s">
        <v>5</v>
      </c>
      <c r="D280" s="261" t="s">
        <v>422</v>
      </c>
      <c r="E280" s="266" t="s">
        <v>562</v>
      </c>
      <c r="F280" s="246" t="s">
        <v>571</v>
      </c>
      <c r="G280" s="254">
        <v>2.8</v>
      </c>
      <c r="H280" s="255">
        <v>41856</v>
      </c>
      <c r="I280" s="260">
        <v>41866</v>
      </c>
      <c r="J280" s="260">
        <v>41901</v>
      </c>
      <c r="K280" s="249">
        <v>41934</v>
      </c>
      <c r="L280" s="256">
        <v>4.3</v>
      </c>
      <c r="M280" s="265"/>
      <c r="N280" s="269" t="s">
        <v>722</v>
      </c>
    </row>
    <row r="281" spans="1:14" x14ac:dyDescent="0.3">
      <c r="A281" s="15">
        <f t="shared" si="17"/>
        <v>267</v>
      </c>
      <c r="B281" s="15">
        <v>259</v>
      </c>
      <c r="C281" s="55" t="s">
        <v>5</v>
      </c>
      <c r="D281" s="31" t="s">
        <v>7</v>
      </c>
      <c r="E281" s="130" t="s">
        <v>564</v>
      </c>
      <c r="F281" s="52" t="s">
        <v>573</v>
      </c>
      <c r="G281" s="82">
        <v>25</v>
      </c>
      <c r="H281" s="100">
        <v>41856</v>
      </c>
      <c r="I281" s="83">
        <v>41866</v>
      </c>
      <c r="J281" s="109">
        <v>41901</v>
      </c>
      <c r="K281" s="91">
        <v>41936</v>
      </c>
      <c r="L281" s="155">
        <v>29.9</v>
      </c>
      <c r="M281" s="33"/>
      <c r="N281" s="12"/>
    </row>
    <row r="282" spans="1:14" x14ac:dyDescent="0.3">
      <c r="A282" s="15">
        <f t="shared" si="17"/>
        <v>268</v>
      </c>
      <c r="B282" s="15">
        <f>B281+1</f>
        <v>260</v>
      </c>
      <c r="C282" s="55" t="s">
        <v>5</v>
      </c>
      <c r="D282" s="31" t="s">
        <v>251</v>
      </c>
      <c r="E282" s="43" t="s">
        <v>566</v>
      </c>
      <c r="F282" s="52" t="s">
        <v>575</v>
      </c>
      <c r="G282" s="82">
        <v>6.1</v>
      </c>
      <c r="H282" s="100">
        <v>41856</v>
      </c>
      <c r="I282" s="83">
        <v>41866</v>
      </c>
      <c r="J282" s="109">
        <v>41901</v>
      </c>
      <c r="K282" s="91">
        <v>41948</v>
      </c>
      <c r="L282" s="155">
        <v>3.7</v>
      </c>
      <c r="M282" s="33"/>
      <c r="N282" s="12"/>
    </row>
    <row r="283" spans="1:14" s="272" customFormat="1" ht="15" hidden="1" x14ac:dyDescent="0.25">
      <c r="A283" s="242">
        <f t="shared" si="17"/>
        <v>269</v>
      </c>
      <c r="B283" s="242">
        <f>B282+1</f>
        <v>261</v>
      </c>
      <c r="C283" s="243" t="s">
        <v>5</v>
      </c>
      <c r="D283" s="261" t="s">
        <v>379</v>
      </c>
      <c r="E283" s="266" t="s">
        <v>567</v>
      </c>
      <c r="F283" s="246" t="s">
        <v>576</v>
      </c>
      <c r="G283" s="254">
        <v>3.6</v>
      </c>
      <c r="H283" s="255">
        <v>41856</v>
      </c>
      <c r="I283" s="260">
        <v>41866</v>
      </c>
      <c r="J283" s="260"/>
      <c r="K283" s="249"/>
      <c r="L283" s="256"/>
      <c r="M283" s="265"/>
      <c r="N283" s="269" t="s">
        <v>722</v>
      </c>
    </row>
    <row r="284" spans="1:14" ht="27.6" x14ac:dyDescent="0.3">
      <c r="A284" s="15">
        <f t="shared" si="17"/>
        <v>270</v>
      </c>
      <c r="B284" s="15">
        <v>261</v>
      </c>
      <c r="C284" s="63" t="s">
        <v>15</v>
      </c>
      <c r="D284" s="16" t="s">
        <v>388</v>
      </c>
      <c r="E284" s="44" t="s">
        <v>579</v>
      </c>
      <c r="F284" s="46" t="s">
        <v>580</v>
      </c>
      <c r="G284" s="87">
        <v>550</v>
      </c>
      <c r="H284" s="62">
        <v>41856</v>
      </c>
      <c r="I284" s="85"/>
      <c r="J284" s="113">
        <v>41612</v>
      </c>
      <c r="K284" s="62">
        <v>41782</v>
      </c>
      <c r="L284" s="153">
        <v>554.77</v>
      </c>
      <c r="M284" s="21"/>
      <c r="N284" s="12"/>
    </row>
    <row r="285" spans="1:14" x14ac:dyDescent="0.3">
      <c r="A285" s="15">
        <f t="shared" si="17"/>
        <v>271</v>
      </c>
      <c r="B285" s="15">
        <f t="shared" ref="B285:B316" si="18">B284+1</f>
        <v>262</v>
      </c>
      <c r="C285" s="37" t="s">
        <v>189</v>
      </c>
      <c r="D285" s="31" t="s">
        <v>315</v>
      </c>
      <c r="E285" s="43" t="s">
        <v>582</v>
      </c>
      <c r="F285" s="52" t="s">
        <v>583</v>
      </c>
      <c r="G285" s="82">
        <v>1.2</v>
      </c>
      <c r="H285" s="100">
        <v>41898</v>
      </c>
      <c r="I285" s="83"/>
      <c r="J285" s="80"/>
      <c r="K285" s="62"/>
      <c r="L285" s="153"/>
      <c r="M285" s="21"/>
      <c r="N285" s="12"/>
    </row>
    <row r="286" spans="1:14" ht="27.6" x14ac:dyDescent="0.3">
      <c r="A286" s="15">
        <f t="shared" si="17"/>
        <v>272</v>
      </c>
      <c r="B286" s="15">
        <f t="shared" si="18"/>
        <v>263</v>
      </c>
      <c r="C286" s="14" t="s">
        <v>190</v>
      </c>
      <c r="D286" s="11" t="s">
        <v>586</v>
      </c>
      <c r="E286" s="28" t="s">
        <v>584</v>
      </c>
      <c r="F286" s="46" t="s">
        <v>585</v>
      </c>
      <c r="G286" s="87">
        <v>230</v>
      </c>
      <c r="H286" s="89">
        <v>41905</v>
      </c>
      <c r="I286" s="81"/>
      <c r="J286" s="80"/>
      <c r="K286" s="62"/>
      <c r="L286" s="153"/>
      <c r="M286" s="21"/>
      <c r="N286" s="12"/>
    </row>
    <row r="287" spans="1:14" x14ac:dyDescent="0.3">
      <c r="A287" s="15">
        <f t="shared" si="17"/>
        <v>273</v>
      </c>
      <c r="B287" s="15">
        <f t="shared" si="18"/>
        <v>264</v>
      </c>
      <c r="C287" s="14" t="s">
        <v>508</v>
      </c>
      <c r="D287" s="11" t="s">
        <v>509</v>
      </c>
      <c r="E287" s="28" t="s">
        <v>703</v>
      </c>
      <c r="F287" s="47" t="s">
        <v>704</v>
      </c>
      <c r="G287" s="61">
        <v>3.1</v>
      </c>
      <c r="H287" s="62">
        <v>41905</v>
      </c>
      <c r="I287" s="81"/>
      <c r="J287" s="80"/>
      <c r="K287" s="62"/>
      <c r="L287" s="153"/>
      <c r="M287" s="21"/>
      <c r="N287" s="12"/>
    </row>
    <row r="288" spans="1:14" x14ac:dyDescent="0.3">
      <c r="A288" s="15">
        <f t="shared" si="17"/>
        <v>274</v>
      </c>
      <c r="B288" s="15">
        <f t="shared" si="18"/>
        <v>265</v>
      </c>
      <c r="C288" s="14" t="s">
        <v>15</v>
      </c>
      <c r="D288" s="16" t="s">
        <v>8</v>
      </c>
      <c r="E288" s="42" t="s">
        <v>691</v>
      </c>
      <c r="F288" s="46" t="s">
        <v>692</v>
      </c>
      <c r="G288" s="87">
        <v>20</v>
      </c>
      <c r="H288" s="89">
        <v>41914</v>
      </c>
      <c r="I288" s="81"/>
      <c r="J288" s="80"/>
      <c r="K288" s="62"/>
      <c r="L288" s="153"/>
      <c r="M288" s="22"/>
      <c r="N288" s="12"/>
    </row>
    <row r="289" spans="1:14" ht="27.6" x14ac:dyDescent="0.3">
      <c r="A289" s="15">
        <f t="shared" si="17"/>
        <v>275</v>
      </c>
      <c r="B289" s="15">
        <f t="shared" si="18"/>
        <v>266</v>
      </c>
      <c r="C289" s="14" t="s">
        <v>189</v>
      </c>
      <c r="D289" s="11" t="s">
        <v>315</v>
      </c>
      <c r="E289" s="28" t="s">
        <v>702</v>
      </c>
      <c r="F289" s="47" t="s">
        <v>701</v>
      </c>
      <c r="G289" s="61">
        <v>2.5</v>
      </c>
      <c r="H289" s="62">
        <v>41914</v>
      </c>
      <c r="I289" s="81"/>
      <c r="J289" s="80"/>
      <c r="K289" s="62"/>
      <c r="L289" s="153"/>
      <c r="M289" s="21"/>
      <c r="N289" s="12"/>
    </row>
    <row r="290" spans="1:14" x14ac:dyDescent="0.3">
      <c r="A290" s="15">
        <f t="shared" si="17"/>
        <v>276</v>
      </c>
      <c r="B290" s="15">
        <f t="shared" si="18"/>
        <v>267</v>
      </c>
      <c r="C290" s="37" t="s">
        <v>5</v>
      </c>
      <c r="D290" s="31" t="s">
        <v>589</v>
      </c>
      <c r="E290" s="43" t="s">
        <v>601</v>
      </c>
      <c r="F290" s="52" t="s">
        <v>616</v>
      </c>
      <c r="G290" s="82">
        <v>5.6</v>
      </c>
      <c r="H290" s="100">
        <v>41926</v>
      </c>
      <c r="I290" s="83">
        <v>41929</v>
      </c>
      <c r="J290" s="109">
        <v>41964</v>
      </c>
      <c r="K290" s="91">
        <v>42003</v>
      </c>
      <c r="L290" s="155">
        <v>6.1</v>
      </c>
      <c r="M290" s="33"/>
      <c r="N290" s="12"/>
    </row>
    <row r="291" spans="1:14" x14ac:dyDescent="0.3">
      <c r="A291" s="15">
        <f t="shared" si="17"/>
        <v>277</v>
      </c>
      <c r="B291" s="15">
        <f t="shared" si="18"/>
        <v>268</v>
      </c>
      <c r="C291" s="37" t="s">
        <v>5</v>
      </c>
      <c r="D291" s="31" t="s">
        <v>89</v>
      </c>
      <c r="E291" s="43" t="s">
        <v>596</v>
      </c>
      <c r="F291" s="52" t="s">
        <v>632</v>
      </c>
      <c r="G291" s="82">
        <v>3.74</v>
      </c>
      <c r="H291" s="100">
        <v>41926</v>
      </c>
      <c r="I291" s="83">
        <v>41929</v>
      </c>
      <c r="J291" s="109">
        <v>41964</v>
      </c>
      <c r="K291" s="91">
        <v>42011</v>
      </c>
      <c r="L291" s="155">
        <v>2.8</v>
      </c>
      <c r="M291" s="33"/>
      <c r="N291" s="12"/>
    </row>
    <row r="292" spans="1:14" x14ac:dyDescent="0.3">
      <c r="A292" s="15">
        <f t="shared" si="17"/>
        <v>278</v>
      </c>
      <c r="B292" s="15">
        <f t="shared" si="18"/>
        <v>269</v>
      </c>
      <c r="C292" s="37" t="s">
        <v>5</v>
      </c>
      <c r="D292" s="31" t="s">
        <v>85</v>
      </c>
      <c r="E292" s="43" t="s">
        <v>595</v>
      </c>
      <c r="F292" s="52" t="s">
        <v>631</v>
      </c>
      <c r="G292" s="82">
        <v>4.09</v>
      </c>
      <c r="H292" s="100">
        <v>41926</v>
      </c>
      <c r="I292" s="83">
        <v>41929</v>
      </c>
      <c r="J292" s="109">
        <v>41964</v>
      </c>
      <c r="K292" s="91">
        <v>42003</v>
      </c>
      <c r="L292" s="155">
        <v>3.1</v>
      </c>
      <c r="M292" s="33"/>
      <c r="N292" s="12"/>
    </row>
    <row r="293" spans="1:14" x14ac:dyDescent="0.3">
      <c r="A293" s="15">
        <f t="shared" si="17"/>
        <v>279</v>
      </c>
      <c r="B293" s="15">
        <f t="shared" si="18"/>
        <v>270</v>
      </c>
      <c r="C293" s="37" t="s">
        <v>5</v>
      </c>
      <c r="D293" s="31" t="s">
        <v>587</v>
      </c>
      <c r="E293" s="43" t="s">
        <v>594</v>
      </c>
      <c r="F293" s="52" t="s">
        <v>633</v>
      </c>
      <c r="G293" s="82">
        <v>5.8</v>
      </c>
      <c r="H293" s="100">
        <v>41926</v>
      </c>
      <c r="I293" s="83">
        <v>41929</v>
      </c>
      <c r="J293" s="109">
        <v>41964</v>
      </c>
      <c r="K293" s="91">
        <v>42003</v>
      </c>
      <c r="L293" s="155">
        <v>2.7</v>
      </c>
      <c r="M293" s="33"/>
      <c r="N293" s="12"/>
    </row>
    <row r="294" spans="1:14" x14ac:dyDescent="0.3">
      <c r="A294" s="15">
        <f t="shared" si="17"/>
        <v>280</v>
      </c>
      <c r="B294" s="15">
        <f t="shared" si="18"/>
        <v>271</v>
      </c>
      <c r="C294" s="37" t="s">
        <v>5</v>
      </c>
      <c r="D294" s="31" t="s">
        <v>87</v>
      </c>
      <c r="E294" s="43" t="s">
        <v>597</v>
      </c>
      <c r="F294" s="52" t="s">
        <v>634</v>
      </c>
      <c r="G294" s="82">
        <v>4.84</v>
      </c>
      <c r="H294" s="100">
        <v>41926</v>
      </c>
      <c r="I294" s="109"/>
      <c r="J294" s="109">
        <v>41964</v>
      </c>
      <c r="K294" s="91">
        <v>42101</v>
      </c>
      <c r="L294" s="155">
        <v>5.7</v>
      </c>
      <c r="M294" s="33"/>
      <c r="N294" s="12"/>
    </row>
    <row r="295" spans="1:14" x14ac:dyDescent="0.3">
      <c r="A295" s="15">
        <f t="shared" si="17"/>
        <v>281</v>
      </c>
      <c r="B295" s="15">
        <f t="shared" si="18"/>
        <v>272</v>
      </c>
      <c r="C295" s="37" t="s">
        <v>5</v>
      </c>
      <c r="D295" s="31" t="s">
        <v>286</v>
      </c>
      <c r="E295" s="43" t="s">
        <v>593</v>
      </c>
      <c r="F295" s="52" t="s">
        <v>636</v>
      </c>
      <c r="G295" s="82">
        <v>10.6</v>
      </c>
      <c r="H295" s="100">
        <v>41926</v>
      </c>
      <c r="I295" s="83">
        <v>41929</v>
      </c>
      <c r="J295" s="109">
        <v>41964</v>
      </c>
      <c r="K295" s="91">
        <v>42046</v>
      </c>
      <c r="L295" s="155">
        <v>13.7</v>
      </c>
      <c r="M295" s="33"/>
      <c r="N295" s="12"/>
    </row>
    <row r="296" spans="1:14" x14ac:dyDescent="0.3">
      <c r="A296" s="15">
        <f t="shared" si="17"/>
        <v>282</v>
      </c>
      <c r="B296" s="15">
        <f t="shared" si="18"/>
        <v>273</v>
      </c>
      <c r="C296" s="37" t="s">
        <v>5</v>
      </c>
      <c r="D296" s="31" t="s">
        <v>37</v>
      </c>
      <c r="E296" s="43" t="s">
        <v>591</v>
      </c>
      <c r="F296" s="52" t="s">
        <v>611</v>
      </c>
      <c r="G296" s="82">
        <v>21.1</v>
      </c>
      <c r="H296" s="100">
        <v>41926</v>
      </c>
      <c r="I296" s="109"/>
      <c r="J296" s="80">
        <v>41964</v>
      </c>
      <c r="K296" s="62"/>
      <c r="L296" s="153"/>
      <c r="M296" s="21"/>
      <c r="N296" s="12" t="s">
        <v>723</v>
      </c>
    </row>
    <row r="297" spans="1:14" x14ac:dyDescent="0.3">
      <c r="A297" s="15">
        <f t="shared" si="17"/>
        <v>283</v>
      </c>
      <c r="B297" s="15">
        <f t="shared" si="18"/>
        <v>274</v>
      </c>
      <c r="C297" s="37" t="s">
        <v>5</v>
      </c>
      <c r="D297" s="31" t="s">
        <v>23</v>
      </c>
      <c r="E297" s="43" t="s">
        <v>590</v>
      </c>
      <c r="F297" s="52" t="s">
        <v>611</v>
      </c>
      <c r="G297" s="82">
        <v>7.8</v>
      </c>
      <c r="H297" s="100">
        <v>41926</v>
      </c>
      <c r="I297" s="83"/>
      <c r="J297" s="80">
        <v>41964</v>
      </c>
      <c r="K297" s="62"/>
      <c r="L297" s="153"/>
      <c r="M297" s="21"/>
      <c r="N297" s="12" t="s">
        <v>723</v>
      </c>
    </row>
    <row r="298" spans="1:14" x14ac:dyDescent="0.3">
      <c r="A298" s="15">
        <f t="shared" si="17"/>
        <v>284</v>
      </c>
      <c r="B298" s="15">
        <f t="shared" si="18"/>
        <v>275</v>
      </c>
      <c r="C298" s="37" t="s">
        <v>5</v>
      </c>
      <c r="D298" s="31" t="s">
        <v>94</v>
      </c>
      <c r="E298" s="43" t="s">
        <v>609</v>
      </c>
      <c r="F298" s="52" t="s">
        <v>627</v>
      </c>
      <c r="G298" s="82">
        <v>25.8</v>
      </c>
      <c r="H298" s="100">
        <v>41926</v>
      </c>
      <c r="I298" s="83">
        <v>41929</v>
      </c>
      <c r="J298" s="109">
        <v>41964</v>
      </c>
      <c r="K298" s="91">
        <v>42072</v>
      </c>
      <c r="L298" s="155">
        <v>21</v>
      </c>
      <c r="M298" s="33"/>
      <c r="N298" s="12"/>
    </row>
    <row r="299" spans="1:14" x14ac:dyDescent="0.3">
      <c r="A299" s="15">
        <f t="shared" si="17"/>
        <v>285</v>
      </c>
      <c r="B299" s="15">
        <f t="shared" si="18"/>
        <v>276</v>
      </c>
      <c r="C299" s="37" t="s">
        <v>5</v>
      </c>
      <c r="D299" s="31" t="s">
        <v>95</v>
      </c>
      <c r="E299" s="43" t="s">
        <v>608</v>
      </c>
      <c r="F299" s="52" t="s">
        <v>625</v>
      </c>
      <c r="G299" s="82">
        <v>7.8</v>
      </c>
      <c r="H299" s="100">
        <v>41926</v>
      </c>
      <c r="I299" s="83"/>
      <c r="J299" s="109">
        <v>41992</v>
      </c>
      <c r="K299" s="91">
        <v>42089</v>
      </c>
      <c r="L299" s="155">
        <v>8.5</v>
      </c>
      <c r="M299" s="33"/>
      <c r="N299" s="12"/>
    </row>
    <row r="300" spans="1:14" x14ac:dyDescent="0.3">
      <c r="A300" s="15">
        <f t="shared" si="17"/>
        <v>286</v>
      </c>
      <c r="B300" s="15">
        <f t="shared" si="18"/>
        <v>277</v>
      </c>
      <c r="C300" s="37" t="s">
        <v>5</v>
      </c>
      <c r="D300" s="31" t="s">
        <v>94</v>
      </c>
      <c r="E300" s="43" t="s">
        <v>610</v>
      </c>
      <c r="F300" s="52" t="s">
        <v>626</v>
      </c>
      <c r="G300" s="82">
        <v>10.5</v>
      </c>
      <c r="H300" s="100">
        <v>41926</v>
      </c>
      <c r="I300" s="83"/>
      <c r="J300" s="109">
        <v>41992</v>
      </c>
      <c r="K300" s="91">
        <v>42086</v>
      </c>
      <c r="L300" s="155">
        <v>8.9</v>
      </c>
      <c r="M300" s="33"/>
      <c r="N300" s="12"/>
    </row>
    <row r="301" spans="1:14" x14ac:dyDescent="0.3">
      <c r="A301" s="15">
        <f t="shared" si="17"/>
        <v>287</v>
      </c>
      <c r="B301" s="15">
        <f t="shared" si="18"/>
        <v>278</v>
      </c>
      <c r="C301" s="37" t="s">
        <v>5</v>
      </c>
      <c r="D301" s="31" t="s">
        <v>35</v>
      </c>
      <c r="E301" s="43" t="s">
        <v>90</v>
      </c>
      <c r="F301" s="46" t="s">
        <v>714</v>
      </c>
      <c r="G301" s="82">
        <v>3.3</v>
      </c>
      <c r="H301" s="100">
        <v>41926</v>
      </c>
      <c r="I301" s="83">
        <v>41929</v>
      </c>
      <c r="J301" s="109">
        <v>41964</v>
      </c>
      <c r="K301" s="91">
        <v>42003</v>
      </c>
      <c r="L301" s="155">
        <v>5.2</v>
      </c>
      <c r="M301" s="33"/>
      <c r="N301" s="12"/>
    </row>
    <row r="302" spans="1:14" x14ac:dyDescent="0.3">
      <c r="A302" s="15">
        <f t="shared" si="17"/>
        <v>288</v>
      </c>
      <c r="B302" s="15">
        <f t="shared" si="18"/>
        <v>279</v>
      </c>
      <c r="C302" s="37" t="s">
        <v>5</v>
      </c>
      <c r="D302" s="38" t="s">
        <v>97</v>
      </c>
      <c r="E302" s="45" t="s">
        <v>621</v>
      </c>
      <c r="F302" s="52" t="s">
        <v>628</v>
      </c>
      <c r="G302" s="82">
        <v>10</v>
      </c>
      <c r="H302" s="100">
        <v>41926</v>
      </c>
      <c r="I302" s="83">
        <v>41929</v>
      </c>
      <c r="J302" s="109">
        <v>41964</v>
      </c>
      <c r="K302" s="91">
        <v>42003</v>
      </c>
      <c r="L302" s="155">
        <v>8.6</v>
      </c>
      <c r="M302" s="39"/>
      <c r="N302" s="12"/>
    </row>
    <row r="303" spans="1:14" x14ac:dyDescent="0.3">
      <c r="A303" s="15">
        <f t="shared" si="17"/>
        <v>289</v>
      </c>
      <c r="B303" s="15">
        <f t="shared" si="18"/>
        <v>280</v>
      </c>
      <c r="C303" s="37" t="s">
        <v>5</v>
      </c>
      <c r="D303" s="31" t="s">
        <v>97</v>
      </c>
      <c r="E303" s="43" t="s">
        <v>606</v>
      </c>
      <c r="F303" s="52" t="s">
        <v>628</v>
      </c>
      <c r="G303" s="82">
        <v>21</v>
      </c>
      <c r="H303" s="100">
        <v>41926</v>
      </c>
      <c r="I303" s="83">
        <v>41929</v>
      </c>
      <c r="J303" s="109">
        <v>41964</v>
      </c>
      <c r="K303" s="91">
        <v>42003</v>
      </c>
      <c r="L303" s="155">
        <v>18.2</v>
      </c>
      <c r="M303" s="33"/>
      <c r="N303" s="12"/>
    </row>
    <row r="304" spans="1:14" x14ac:dyDescent="0.3">
      <c r="A304" s="15">
        <f t="shared" si="17"/>
        <v>290</v>
      </c>
      <c r="B304" s="15">
        <f t="shared" si="18"/>
        <v>281</v>
      </c>
      <c r="C304" s="37" t="s">
        <v>5</v>
      </c>
      <c r="D304" s="31" t="s">
        <v>97</v>
      </c>
      <c r="E304" s="43" t="s">
        <v>620</v>
      </c>
      <c r="F304" s="52" t="s">
        <v>629</v>
      </c>
      <c r="G304" s="82">
        <v>3.6</v>
      </c>
      <c r="H304" s="100">
        <v>41926</v>
      </c>
      <c r="I304" s="83">
        <v>41929</v>
      </c>
      <c r="J304" s="109">
        <v>41964</v>
      </c>
      <c r="K304" s="91">
        <v>42003</v>
      </c>
      <c r="L304" s="155">
        <v>5</v>
      </c>
      <c r="M304" s="33"/>
      <c r="N304" s="12"/>
    </row>
    <row r="305" spans="1:14" x14ac:dyDescent="0.3">
      <c r="A305" s="15">
        <f t="shared" si="17"/>
        <v>291</v>
      </c>
      <c r="B305" s="15">
        <f t="shared" si="18"/>
        <v>282</v>
      </c>
      <c r="C305" s="37" t="s">
        <v>5</v>
      </c>
      <c r="D305" s="31" t="s">
        <v>17</v>
      </c>
      <c r="E305" s="43" t="s">
        <v>605</v>
      </c>
      <c r="F305" s="52" t="s">
        <v>619</v>
      </c>
      <c r="G305" s="82">
        <v>2.8</v>
      </c>
      <c r="H305" s="100">
        <v>41926</v>
      </c>
      <c r="I305" s="83">
        <v>41929</v>
      </c>
      <c r="J305" s="109">
        <v>41964</v>
      </c>
      <c r="K305" s="91">
        <v>42003</v>
      </c>
      <c r="L305" s="155">
        <v>3.1</v>
      </c>
      <c r="M305" s="33"/>
      <c r="N305" s="12"/>
    </row>
    <row r="306" spans="1:14" x14ac:dyDescent="0.3">
      <c r="A306" s="15">
        <f t="shared" si="17"/>
        <v>292</v>
      </c>
      <c r="B306" s="15">
        <f t="shared" si="18"/>
        <v>283</v>
      </c>
      <c r="C306" s="37" t="s">
        <v>5</v>
      </c>
      <c r="D306" s="31" t="s">
        <v>33</v>
      </c>
      <c r="E306" s="43" t="s">
        <v>604</v>
      </c>
      <c r="F306" s="52" t="s">
        <v>618</v>
      </c>
      <c r="G306" s="82">
        <v>62</v>
      </c>
      <c r="H306" s="100">
        <v>41926</v>
      </c>
      <c r="I306" s="83">
        <v>41929</v>
      </c>
      <c r="J306" s="109">
        <v>41964</v>
      </c>
      <c r="K306" s="91">
        <v>42021</v>
      </c>
      <c r="L306" s="155">
        <v>46.2</v>
      </c>
      <c r="M306" s="33"/>
      <c r="N306" s="12"/>
    </row>
    <row r="307" spans="1:14" x14ac:dyDescent="0.3">
      <c r="A307" s="15">
        <f t="shared" si="17"/>
        <v>293</v>
      </c>
      <c r="B307" s="15">
        <f t="shared" si="18"/>
        <v>284</v>
      </c>
      <c r="C307" s="55" t="s">
        <v>5</v>
      </c>
      <c r="D307" s="31" t="s">
        <v>17</v>
      </c>
      <c r="E307" s="43" t="s">
        <v>603</v>
      </c>
      <c r="F307" s="52" t="s">
        <v>463</v>
      </c>
      <c r="G307" s="82">
        <v>3.4</v>
      </c>
      <c r="H307" s="100">
        <v>41926</v>
      </c>
      <c r="I307" s="83">
        <v>41929</v>
      </c>
      <c r="J307" s="109">
        <v>41964</v>
      </c>
      <c r="K307" s="91">
        <v>42003</v>
      </c>
      <c r="L307" s="155">
        <v>2.6</v>
      </c>
      <c r="M307" s="33"/>
      <c r="N307" s="12"/>
    </row>
    <row r="308" spans="1:14" x14ac:dyDescent="0.3">
      <c r="A308" s="15">
        <f t="shared" si="17"/>
        <v>294</v>
      </c>
      <c r="B308" s="15">
        <f t="shared" si="18"/>
        <v>285</v>
      </c>
      <c r="C308" s="55" t="s">
        <v>5</v>
      </c>
      <c r="D308" s="31" t="s">
        <v>363</v>
      </c>
      <c r="E308" s="43" t="s">
        <v>602</v>
      </c>
      <c r="F308" s="52" t="s">
        <v>617</v>
      </c>
      <c r="G308" s="82">
        <v>5.5</v>
      </c>
      <c r="H308" s="100">
        <v>41926</v>
      </c>
      <c r="I308" s="83">
        <v>41929</v>
      </c>
      <c r="J308" s="109">
        <v>41964</v>
      </c>
      <c r="K308" s="91">
        <v>42003</v>
      </c>
      <c r="L308" s="155">
        <v>3</v>
      </c>
      <c r="M308" s="33"/>
      <c r="N308" s="12"/>
    </row>
    <row r="309" spans="1:14" x14ac:dyDescent="0.3">
      <c r="A309" s="15">
        <f t="shared" si="17"/>
        <v>295</v>
      </c>
      <c r="B309" s="15">
        <f t="shared" si="18"/>
        <v>286</v>
      </c>
      <c r="C309" s="55" t="s">
        <v>5</v>
      </c>
      <c r="D309" s="31" t="s">
        <v>100</v>
      </c>
      <c r="E309" s="43" t="s">
        <v>517</v>
      </c>
      <c r="F309" s="52" t="s">
        <v>615</v>
      </c>
      <c r="G309" s="82">
        <v>6.12</v>
      </c>
      <c r="H309" s="100">
        <v>41926</v>
      </c>
      <c r="I309" s="83"/>
      <c r="J309" s="109">
        <v>41964</v>
      </c>
      <c r="K309" s="62"/>
      <c r="L309" s="153"/>
      <c r="M309" s="21"/>
      <c r="N309" s="12" t="s">
        <v>723</v>
      </c>
    </row>
    <row r="310" spans="1:14" x14ac:dyDescent="0.3">
      <c r="A310" s="15">
        <f t="shared" si="17"/>
        <v>296</v>
      </c>
      <c r="B310" s="15">
        <f t="shared" si="18"/>
        <v>287</v>
      </c>
      <c r="C310" s="37" t="s">
        <v>5</v>
      </c>
      <c r="D310" s="31" t="s">
        <v>99</v>
      </c>
      <c r="E310" s="43" t="s">
        <v>600</v>
      </c>
      <c r="F310" s="52" t="s">
        <v>614</v>
      </c>
      <c r="G310" s="82">
        <v>20</v>
      </c>
      <c r="H310" s="100">
        <v>41926</v>
      </c>
      <c r="I310" s="83">
        <v>41929</v>
      </c>
      <c r="J310" s="109">
        <v>41964</v>
      </c>
      <c r="K310" s="91">
        <v>42003</v>
      </c>
      <c r="L310" s="155">
        <v>21.6</v>
      </c>
      <c r="M310" s="33"/>
      <c r="N310" s="12"/>
    </row>
    <row r="311" spans="1:14" x14ac:dyDescent="0.3">
      <c r="A311" s="15">
        <f t="shared" si="17"/>
        <v>297</v>
      </c>
      <c r="B311" s="15">
        <f t="shared" si="18"/>
        <v>288</v>
      </c>
      <c r="C311" s="37" t="s">
        <v>5</v>
      </c>
      <c r="D311" s="31" t="s">
        <v>588</v>
      </c>
      <c r="E311" s="43" t="s">
        <v>598</v>
      </c>
      <c r="F311" s="52" t="s">
        <v>612</v>
      </c>
      <c r="G311" s="82">
        <v>61.9</v>
      </c>
      <c r="H311" s="100">
        <v>41926</v>
      </c>
      <c r="I311" s="83">
        <v>41929</v>
      </c>
      <c r="J311" s="109">
        <v>41964</v>
      </c>
      <c r="K311" s="91">
        <v>42075</v>
      </c>
      <c r="L311" s="155">
        <v>75.099999999999994</v>
      </c>
      <c r="M311" s="33"/>
      <c r="N311" s="12"/>
    </row>
    <row r="312" spans="1:14" x14ac:dyDescent="0.3">
      <c r="A312" s="15">
        <f t="shared" si="17"/>
        <v>298</v>
      </c>
      <c r="B312" s="15">
        <f t="shared" si="18"/>
        <v>289</v>
      </c>
      <c r="C312" s="37" t="s">
        <v>5</v>
      </c>
      <c r="D312" s="38" t="s">
        <v>99</v>
      </c>
      <c r="E312" s="45" t="s">
        <v>599</v>
      </c>
      <c r="F312" s="52" t="s">
        <v>613</v>
      </c>
      <c r="G312" s="82">
        <v>4.5999999999999996</v>
      </c>
      <c r="H312" s="100">
        <v>41926</v>
      </c>
      <c r="I312" s="83">
        <v>41929</v>
      </c>
      <c r="J312" s="109">
        <v>41964</v>
      </c>
      <c r="K312" s="91">
        <v>42003</v>
      </c>
      <c r="L312" s="155">
        <v>5.5</v>
      </c>
      <c r="M312" s="39"/>
      <c r="N312" s="12"/>
    </row>
    <row r="313" spans="1:14" x14ac:dyDescent="0.3">
      <c r="A313" s="15">
        <f t="shared" si="17"/>
        <v>299</v>
      </c>
      <c r="B313" s="15">
        <f t="shared" si="18"/>
        <v>290</v>
      </c>
      <c r="C313" s="37" t="s">
        <v>5</v>
      </c>
      <c r="D313" s="31" t="s">
        <v>9</v>
      </c>
      <c r="E313" s="43" t="s">
        <v>519</v>
      </c>
      <c r="F313" s="52" t="s">
        <v>630</v>
      </c>
      <c r="G313" s="82">
        <v>15</v>
      </c>
      <c r="H313" s="100">
        <v>41926</v>
      </c>
      <c r="I313" s="83">
        <v>41929</v>
      </c>
      <c r="J313" s="109">
        <v>41964</v>
      </c>
      <c r="K313" s="91">
        <v>42003</v>
      </c>
      <c r="L313" s="155">
        <v>15.9</v>
      </c>
      <c r="M313" s="33"/>
      <c r="N313" s="12"/>
    </row>
    <row r="314" spans="1:14" x14ac:dyDescent="0.3">
      <c r="A314" s="15">
        <f t="shared" si="17"/>
        <v>300</v>
      </c>
      <c r="B314" s="15">
        <f t="shared" si="18"/>
        <v>291</v>
      </c>
      <c r="C314" s="14" t="s">
        <v>5</v>
      </c>
      <c r="D314" s="11" t="s">
        <v>9</v>
      </c>
      <c r="E314" s="28" t="s">
        <v>592</v>
      </c>
      <c r="F314" s="46" t="s">
        <v>635</v>
      </c>
      <c r="G314" s="87">
        <v>27</v>
      </c>
      <c r="H314" s="89">
        <v>41926</v>
      </c>
      <c r="I314" s="80"/>
      <c r="J314" s="80">
        <v>42034</v>
      </c>
      <c r="K314" s="103"/>
      <c r="L314" s="152"/>
      <c r="M314" s="33"/>
      <c r="N314" s="12" t="s">
        <v>723</v>
      </c>
    </row>
    <row r="315" spans="1:14" x14ac:dyDescent="0.3">
      <c r="A315" s="15">
        <f t="shared" si="17"/>
        <v>301</v>
      </c>
      <c r="B315" s="15">
        <f t="shared" si="18"/>
        <v>292</v>
      </c>
      <c r="C315" s="14" t="s">
        <v>508</v>
      </c>
      <c r="D315" s="11" t="s">
        <v>509</v>
      </c>
      <c r="E315" s="28" t="s">
        <v>705</v>
      </c>
      <c r="F315" s="47" t="s">
        <v>706</v>
      </c>
      <c r="G315" s="61">
        <v>2</v>
      </c>
      <c r="H315" s="62">
        <v>41939</v>
      </c>
      <c r="I315" s="81"/>
      <c r="J315" s="80"/>
      <c r="K315" s="62"/>
      <c r="L315" s="153"/>
      <c r="M315" s="21"/>
      <c r="N315" s="12"/>
    </row>
    <row r="316" spans="1:14" x14ac:dyDescent="0.3">
      <c r="A316" s="15">
        <f t="shared" si="17"/>
        <v>302</v>
      </c>
      <c r="B316" s="15">
        <f t="shared" si="18"/>
        <v>293</v>
      </c>
      <c r="C316" s="37" t="s">
        <v>5</v>
      </c>
      <c r="D316" s="31" t="s">
        <v>320</v>
      </c>
      <c r="E316" s="43" t="s">
        <v>644</v>
      </c>
      <c r="F316" s="52" t="s">
        <v>659</v>
      </c>
      <c r="G316" s="82">
        <v>3.7</v>
      </c>
      <c r="H316" s="100">
        <v>41975</v>
      </c>
      <c r="I316" s="83">
        <v>41991</v>
      </c>
      <c r="J316" s="107">
        <v>42034</v>
      </c>
      <c r="K316" s="91">
        <v>42067</v>
      </c>
      <c r="L316" s="155">
        <v>4.8</v>
      </c>
      <c r="M316" s="33"/>
      <c r="N316" s="12"/>
    </row>
    <row r="317" spans="1:14" x14ac:dyDescent="0.3">
      <c r="A317" s="15">
        <f t="shared" si="17"/>
        <v>303</v>
      </c>
      <c r="B317" s="15">
        <f t="shared" ref="B317:B340" si="19">B316+1</f>
        <v>294</v>
      </c>
      <c r="C317" s="37" t="s">
        <v>5</v>
      </c>
      <c r="D317" s="31" t="s">
        <v>87</v>
      </c>
      <c r="E317" s="43" t="s">
        <v>648</v>
      </c>
      <c r="F317" s="52" t="s">
        <v>655</v>
      </c>
      <c r="G317" s="82">
        <v>2.1</v>
      </c>
      <c r="H317" s="100">
        <v>41975</v>
      </c>
      <c r="I317" s="83"/>
      <c r="J317" s="107">
        <v>42020</v>
      </c>
      <c r="K317" s="62"/>
      <c r="L317" s="153"/>
      <c r="M317" s="21"/>
      <c r="N317" s="12" t="s">
        <v>723</v>
      </c>
    </row>
    <row r="318" spans="1:14" x14ac:dyDescent="0.3">
      <c r="A318" s="15">
        <f t="shared" si="17"/>
        <v>304</v>
      </c>
      <c r="B318" s="15">
        <f t="shared" si="19"/>
        <v>295</v>
      </c>
      <c r="C318" s="37" t="s">
        <v>5</v>
      </c>
      <c r="D318" s="31" t="s">
        <v>71</v>
      </c>
      <c r="E318" s="43" t="s">
        <v>649</v>
      </c>
      <c r="F318" s="52" t="s">
        <v>650</v>
      </c>
      <c r="G318" s="82">
        <v>0.8</v>
      </c>
      <c r="H318" s="100">
        <v>41975</v>
      </c>
      <c r="I318" s="83">
        <v>41991</v>
      </c>
      <c r="J318" s="107">
        <v>42034</v>
      </c>
      <c r="K318" s="91">
        <v>42075</v>
      </c>
      <c r="L318" s="155">
        <v>0.9</v>
      </c>
      <c r="M318" s="33"/>
      <c r="N318" s="12"/>
    </row>
    <row r="319" spans="1:14" x14ac:dyDescent="0.3">
      <c r="A319" s="15">
        <f t="shared" si="17"/>
        <v>305</v>
      </c>
      <c r="B319" s="15">
        <f t="shared" si="19"/>
        <v>296</v>
      </c>
      <c r="C319" s="37" t="s">
        <v>5</v>
      </c>
      <c r="D319" s="31" t="s">
        <v>422</v>
      </c>
      <c r="E319" s="43" t="s">
        <v>637</v>
      </c>
      <c r="F319" s="52" t="s">
        <v>651</v>
      </c>
      <c r="G319" s="82">
        <v>8</v>
      </c>
      <c r="H319" s="100">
        <v>41975</v>
      </c>
      <c r="I319" s="83">
        <v>41991</v>
      </c>
      <c r="J319" s="107">
        <v>42034</v>
      </c>
      <c r="K319" s="91">
        <v>42075</v>
      </c>
      <c r="L319" s="155">
        <v>11.6</v>
      </c>
      <c r="M319" s="33"/>
      <c r="N319" s="11"/>
    </row>
    <row r="320" spans="1:14" x14ac:dyDescent="0.3">
      <c r="A320" s="15">
        <f t="shared" si="17"/>
        <v>306</v>
      </c>
      <c r="B320" s="15">
        <f t="shared" si="19"/>
        <v>297</v>
      </c>
      <c r="C320" s="37" t="s">
        <v>5</v>
      </c>
      <c r="D320" s="31" t="s">
        <v>26</v>
      </c>
      <c r="E320" s="43" t="s">
        <v>638</v>
      </c>
      <c r="F320" s="52" t="s">
        <v>652</v>
      </c>
      <c r="G320" s="82">
        <v>14.2</v>
      </c>
      <c r="H320" s="100">
        <v>41975</v>
      </c>
      <c r="I320" s="83"/>
      <c r="J320" s="107">
        <v>42020</v>
      </c>
      <c r="K320" s="91">
        <v>42097</v>
      </c>
      <c r="L320" s="155">
        <v>17.7</v>
      </c>
      <c r="M320" s="33"/>
      <c r="N320" s="12"/>
    </row>
    <row r="321" spans="1:14" x14ac:dyDescent="0.3">
      <c r="A321" s="15">
        <f t="shared" si="17"/>
        <v>307</v>
      </c>
      <c r="B321" s="15">
        <f t="shared" si="19"/>
        <v>298</v>
      </c>
      <c r="C321" s="37" t="s">
        <v>5</v>
      </c>
      <c r="D321" s="31" t="s">
        <v>26</v>
      </c>
      <c r="E321" s="43" t="s">
        <v>639</v>
      </c>
      <c r="F321" s="52" t="s">
        <v>653</v>
      </c>
      <c r="G321" s="82">
        <v>9.5</v>
      </c>
      <c r="H321" s="100">
        <v>41975</v>
      </c>
      <c r="I321" s="83"/>
      <c r="J321" s="107">
        <v>42020</v>
      </c>
      <c r="K321" s="62">
        <v>42110</v>
      </c>
      <c r="L321" s="153">
        <v>20.5</v>
      </c>
      <c r="M321" s="21"/>
      <c r="N321" s="12"/>
    </row>
    <row r="322" spans="1:14" s="3" customFormat="1" x14ac:dyDescent="0.3">
      <c r="A322" s="15">
        <f t="shared" si="17"/>
        <v>308</v>
      </c>
      <c r="B322" s="15">
        <f t="shared" si="19"/>
        <v>299</v>
      </c>
      <c r="C322" s="37" t="s">
        <v>5</v>
      </c>
      <c r="D322" s="11" t="s">
        <v>26</v>
      </c>
      <c r="E322" s="28" t="s">
        <v>641</v>
      </c>
      <c r="F322" s="46" t="s">
        <v>675</v>
      </c>
      <c r="G322" s="82">
        <v>2.5</v>
      </c>
      <c r="H322" s="100">
        <v>41975</v>
      </c>
      <c r="I322" s="83">
        <v>42034</v>
      </c>
      <c r="J322" s="142">
        <v>42069</v>
      </c>
      <c r="K322" s="62"/>
      <c r="L322" s="153"/>
      <c r="M322" s="21"/>
      <c r="N322" s="12" t="s">
        <v>723</v>
      </c>
    </row>
    <row r="323" spans="1:14" x14ac:dyDescent="0.3">
      <c r="A323" s="15">
        <f t="shared" si="17"/>
        <v>309</v>
      </c>
      <c r="B323" s="15">
        <f t="shared" si="19"/>
        <v>300</v>
      </c>
      <c r="C323" s="37" t="s">
        <v>5</v>
      </c>
      <c r="D323" s="31" t="s">
        <v>105</v>
      </c>
      <c r="E323" s="43" t="s">
        <v>640</v>
      </c>
      <c r="F323" s="52" t="s">
        <v>656</v>
      </c>
      <c r="G323" s="82">
        <v>43</v>
      </c>
      <c r="H323" s="100">
        <v>41975</v>
      </c>
      <c r="I323" s="83"/>
      <c r="J323" s="107">
        <v>42020</v>
      </c>
      <c r="K323" s="62">
        <v>42117</v>
      </c>
      <c r="L323" s="153">
        <v>36.5</v>
      </c>
      <c r="M323" s="21"/>
      <c r="N323" s="12"/>
    </row>
    <row r="324" spans="1:14" x14ac:dyDescent="0.3">
      <c r="A324" s="15">
        <f t="shared" si="17"/>
        <v>310</v>
      </c>
      <c r="B324" s="15">
        <f t="shared" si="19"/>
        <v>301</v>
      </c>
      <c r="C324" s="37" t="s">
        <v>5</v>
      </c>
      <c r="D324" s="31" t="s">
        <v>97</v>
      </c>
      <c r="E324" s="43" t="s">
        <v>642</v>
      </c>
      <c r="F324" s="52" t="s">
        <v>657</v>
      </c>
      <c r="G324" s="82">
        <v>14.6</v>
      </c>
      <c r="H324" s="100">
        <v>41975</v>
      </c>
      <c r="I324" s="83">
        <v>41991</v>
      </c>
      <c r="J324" s="107">
        <v>42034</v>
      </c>
      <c r="K324" s="91">
        <v>42067</v>
      </c>
      <c r="L324" s="155">
        <v>16.600000000000001</v>
      </c>
      <c r="M324" s="33"/>
      <c r="N324" s="12"/>
    </row>
    <row r="325" spans="1:14" ht="27.6" x14ac:dyDescent="0.3">
      <c r="A325" s="15">
        <f t="shared" si="17"/>
        <v>311</v>
      </c>
      <c r="B325" s="15">
        <f t="shared" si="19"/>
        <v>302</v>
      </c>
      <c r="C325" s="37" t="s">
        <v>5</v>
      </c>
      <c r="D325" s="11" t="s">
        <v>690</v>
      </c>
      <c r="E325" s="43" t="s">
        <v>643</v>
      </c>
      <c r="F325" s="52" t="s">
        <v>658</v>
      </c>
      <c r="G325" s="82">
        <v>30</v>
      </c>
      <c r="H325" s="100">
        <v>41975</v>
      </c>
      <c r="I325" s="83">
        <v>41991</v>
      </c>
      <c r="J325" s="107">
        <v>42034</v>
      </c>
      <c r="K325" s="91">
        <v>42067</v>
      </c>
      <c r="L325" s="155">
        <v>33</v>
      </c>
      <c r="M325" s="33"/>
      <c r="N325" s="12"/>
    </row>
    <row r="326" spans="1:14" x14ac:dyDescent="0.3">
      <c r="A326" s="15">
        <f t="shared" si="17"/>
        <v>312</v>
      </c>
      <c r="B326" s="15">
        <f t="shared" si="19"/>
        <v>303</v>
      </c>
      <c r="C326" s="37" t="s">
        <v>5</v>
      </c>
      <c r="D326" s="31" t="s">
        <v>661</v>
      </c>
      <c r="E326" s="43" t="s">
        <v>646</v>
      </c>
      <c r="F326" s="52" t="s">
        <v>662</v>
      </c>
      <c r="G326" s="82">
        <v>3.8</v>
      </c>
      <c r="H326" s="100">
        <v>41975</v>
      </c>
      <c r="I326" s="83">
        <v>41991</v>
      </c>
      <c r="J326" s="107">
        <v>42034</v>
      </c>
      <c r="K326" s="91">
        <v>42067</v>
      </c>
      <c r="L326" s="155">
        <v>3.3</v>
      </c>
      <c r="M326" s="33"/>
      <c r="N326" s="12"/>
    </row>
    <row r="327" spans="1:14" x14ac:dyDescent="0.3">
      <c r="A327" s="15">
        <f t="shared" si="17"/>
        <v>313</v>
      </c>
      <c r="B327" s="15">
        <f t="shared" si="19"/>
        <v>304</v>
      </c>
      <c r="C327" s="37" t="s">
        <v>5</v>
      </c>
      <c r="D327" s="31" t="s">
        <v>214</v>
      </c>
      <c r="E327" s="43" t="s">
        <v>647</v>
      </c>
      <c r="F327" s="52" t="s">
        <v>654</v>
      </c>
      <c r="G327" s="82">
        <v>3.4</v>
      </c>
      <c r="H327" s="100">
        <v>41975</v>
      </c>
      <c r="I327" s="83">
        <v>41991</v>
      </c>
      <c r="J327" s="107">
        <v>42034</v>
      </c>
      <c r="K327" s="62"/>
      <c r="L327" s="153"/>
      <c r="M327" s="21"/>
      <c r="N327" s="12" t="s">
        <v>723</v>
      </c>
    </row>
    <row r="328" spans="1:14" x14ac:dyDescent="0.3">
      <c r="A328" s="15">
        <f t="shared" si="17"/>
        <v>314</v>
      </c>
      <c r="B328" s="15">
        <f t="shared" si="19"/>
        <v>305</v>
      </c>
      <c r="C328" s="37" t="s">
        <v>5</v>
      </c>
      <c r="D328" s="31" t="s">
        <v>99</v>
      </c>
      <c r="E328" s="43" t="s">
        <v>645</v>
      </c>
      <c r="F328" s="52" t="s">
        <v>660</v>
      </c>
      <c r="G328" s="82">
        <v>4.2</v>
      </c>
      <c r="H328" s="100">
        <v>41975</v>
      </c>
      <c r="I328" s="83">
        <v>41991</v>
      </c>
      <c r="J328" s="107">
        <v>42034</v>
      </c>
      <c r="K328" s="91">
        <v>42067</v>
      </c>
      <c r="L328" s="155">
        <v>4</v>
      </c>
      <c r="M328" s="33"/>
      <c r="N328" s="12"/>
    </row>
    <row r="329" spans="1:14" x14ac:dyDescent="0.3">
      <c r="A329" s="15">
        <f t="shared" si="17"/>
        <v>315</v>
      </c>
      <c r="B329" s="15">
        <f t="shared" si="19"/>
        <v>306</v>
      </c>
      <c r="C329" s="37" t="s">
        <v>5</v>
      </c>
      <c r="D329" s="38" t="s">
        <v>360</v>
      </c>
      <c r="E329" s="129" t="s">
        <v>498</v>
      </c>
      <c r="F329" s="52" t="s">
        <v>415</v>
      </c>
      <c r="G329" s="82">
        <v>51</v>
      </c>
      <c r="H329" s="100">
        <v>42020</v>
      </c>
      <c r="I329" s="83"/>
      <c r="J329" s="109">
        <v>42069</v>
      </c>
      <c r="K329" s="62"/>
      <c r="L329" s="153"/>
      <c r="M329" s="21"/>
      <c r="N329" s="12" t="s">
        <v>723</v>
      </c>
    </row>
    <row r="330" spans="1:14" x14ac:dyDescent="0.3">
      <c r="A330" s="15">
        <f t="shared" si="17"/>
        <v>316</v>
      </c>
      <c r="B330" s="15">
        <f t="shared" si="19"/>
        <v>307</v>
      </c>
      <c r="C330" s="37" t="s">
        <v>5</v>
      </c>
      <c r="D330" s="11" t="s">
        <v>102</v>
      </c>
      <c r="E330" s="28" t="s">
        <v>694</v>
      </c>
      <c r="F330" s="46" t="s">
        <v>677</v>
      </c>
      <c r="G330" s="82">
        <v>12.7</v>
      </c>
      <c r="H330" s="100">
        <v>42020</v>
      </c>
      <c r="I330" s="109">
        <v>42034</v>
      </c>
      <c r="J330" s="142">
        <v>42069</v>
      </c>
      <c r="K330" s="62">
        <v>42109</v>
      </c>
      <c r="L330" s="153">
        <v>13.1</v>
      </c>
      <c r="M330" s="21"/>
      <c r="N330" s="12"/>
    </row>
    <row r="331" spans="1:14" x14ac:dyDescent="0.3">
      <c r="A331" s="15">
        <f t="shared" si="17"/>
        <v>317</v>
      </c>
      <c r="B331" s="15">
        <f t="shared" si="19"/>
        <v>308</v>
      </c>
      <c r="C331" s="37" t="s">
        <v>5</v>
      </c>
      <c r="D331" s="11" t="s">
        <v>103</v>
      </c>
      <c r="E331" s="28" t="s">
        <v>666</v>
      </c>
      <c r="F331" s="46" t="s">
        <v>678</v>
      </c>
      <c r="G331" s="82">
        <v>7</v>
      </c>
      <c r="H331" s="100">
        <v>42020</v>
      </c>
      <c r="I331" s="109"/>
      <c r="J331" s="142">
        <v>42069</v>
      </c>
      <c r="K331" s="62">
        <v>42109</v>
      </c>
      <c r="L331" s="153">
        <v>8.1999999999999993</v>
      </c>
      <c r="M331" s="21"/>
      <c r="N331" s="12"/>
    </row>
    <row r="332" spans="1:14" x14ac:dyDescent="0.3">
      <c r="A332" s="15">
        <f t="shared" si="17"/>
        <v>318</v>
      </c>
      <c r="B332" s="15">
        <f t="shared" si="19"/>
        <v>309</v>
      </c>
      <c r="C332" s="37" t="s">
        <v>5</v>
      </c>
      <c r="D332" s="11" t="s">
        <v>680</v>
      </c>
      <c r="E332" s="28" t="s">
        <v>668</v>
      </c>
      <c r="F332" s="46" t="s">
        <v>681</v>
      </c>
      <c r="G332" s="87">
        <v>2.2999999999999998</v>
      </c>
      <c r="H332" s="100">
        <v>42020</v>
      </c>
      <c r="I332" s="109"/>
      <c r="J332" s="142">
        <v>42069</v>
      </c>
      <c r="K332" s="62">
        <v>42096</v>
      </c>
      <c r="L332" s="153">
        <v>1.4</v>
      </c>
      <c r="M332" s="21"/>
      <c r="N332" s="12"/>
    </row>
    <row r="333" spans="1:14" x14ac:dyDescent="0.3">
      <c r="A333" s="15">
        <f t="shared" si="17"/>
        <v>319</v>
      </c>
      <c r="B333" s="15">
        <f t="shared" si="19"/>
        <v>310</v>
      </c>
      <c r="C333" s="37" t="s">
        <v>5</v>
      </c>
      <c r="D333" s="11" t="s">
        <v>689</v>
      </c>
      <c r="E333" s="28" t="s">
        <v>670</v>
      </c>
      <c r="F333" s="46" t="s">
        <v>683</v>
      </c>
      <c r="G333" s="87">
        <v>31.7</v>
      </c>
      <c r="H333" s="89">
        <v>42020</v>
      </c>
      <c r="I333" s="83"/>
      <c r="J333" s="142">
        <v>42069</v>
      </c>
      <c r="K333" s="62">
        <v>42110</v>
      </c>
      <c r="L333" s="153">
        <v>30</v>
      </c>
      <c r="M333" s="21"/>
      <c r="N333" s="12"/>
    </row>
    <row r="334" spans="1:14" x14ac:dyDescent="0.3">
      <c r="A334" s="15">
        <f t="shared" si="17"/>
        <v>320</v>
      </c>
      <c r="B334" s="15">
        <f t="shared" si="19"/>
        <v>311</v>
      </c>
      <c r="C334" s="37" t="s">
        <v>5</v>
      </c>
      <c r="D334" s="11" t="s">
        <v>688</v>
      </c>
      <c r="E334" s="28" t="s">
        <v>669</v>
      </c>
      <c r="F334" s="46" t="s">
        <v>682</v>
      </c>
      <c r="G334" s="87">
        <v>7.9</v>
      </c>
      <c r="H334" s="62">
        <v>42020</v>
      </c>
      <c r="I334" s="83"/>
      <c r="J334" s="91">
        <v>42069</v>
      </c>
      <c r="K334" s="62">
        <v>42109</v>
      </c>
      <c r="L334" s="153">
        <v>8.1</v>
      </c>
      <c r="M334" s="21"/>
      <c r="N334" s="12"/>
    </row>
    <row r="335" spans="1:14" x14ac:dyDescent="0.3">
      <c r="A335" s="15">
        <f t="shared" ref="A335:A341" si="20">A334+1</f>
        <v>321</v>
      </c>
      <c r="B335" s="15">
        <f t="shared" si="19"/>
        <v>312</v>
      </c>
      <c r="C335" s="37" t="s">
        <v>5</v>
      </c>
      <c r="D335" s="11" t="s">
        <v>686</v>
      </c>
      <c r="E335" s="28" t="s">
        <v>671</v>
      </c>
      <c r="F335" s="46" t="s">
        <v>684</v>
      </c>
      <c r="G335" s="87">
        <v>2.2000000000000002</v>
      </c>
      <c r="H335" s="89">
        <v>42020</v>
      </c>
      <c r="I335" s="83"/>
      <c r="J335" s="142">
        <v>42069</v>
      </c>
      <c r="K335" s="91">
        <v>42097</v>
      </c>
      <c r="L335" s="153">
        <v>0.3</v>
      </c>
      <c r="M335" s="21"/>
      <c r="N335" s="12"/>
    </row>
    <row r="336" spans="1:14" x14ac:dyDescent="0.3">
      <c r="A336" s="15">
        <f t="shared" si="20"/>
        <v>322</v>
      </c>
      <c r="B336" s="15">
        <f t="shared" si="19"/>
        <v>313</v>
      </c>
      <c r="C336" s="37" t="s">
        <v>5</v>
      </c>
      <c r="D336" s="11" t="s">
        <v>105</v>
      </c>
      <c r="E336" s="28" t="s">
        <v>663</v>
      </c>
      <c r="F336" s="46" t="s">
        <v>673</v>
      </c>
      <c r="G336" s="82">
        <v>3.6</v>
      </c>
      <c r="H336" s="89">
        <v>42020</v>
      </c>
      <c r="I336" s="83"/>
      <c r="J336" s="142">
        <v>42069</v>
      </c>
      <c r="K336" s="62">
        <v>42117</v>
      </c>
      <c r="L336" s="153">
        <v>4.3</v>
      </c>
      <c r="M336" s="21"/>
      <c r="N336" s="12"/>
    </row>
    <row r="337" spans="1:14" x14ac:dyDescent="0.3">
      <c r="A337" s="15">
        <f t="shared" si="20"/>
        <v>323</v>
      </c>
      <c r="B337" s="15">
        <f t="shared" si="19"/>
        <v>314</v>
      </c>
      <c r="C337" s="37" t="s">
        <v>5</v>
      </c>
      <c r="D337" s="11" t="s">
        <v>422</v>
      </c>
      <c r="E337" s="28" t="s">
        <v>664</v>
      </c>
      <c r="F337" s="46" t="s">
        <v>674</v>
      </c>
      <c r="G337" s="82">
        <v>2.7</v>
      </c>
      <c r="H337" s="89">
        <v>42020</v>
      </c>
      <c r="I337" s="83">
        <v>42034</v>
      </c>
      <c r="J337" s="142">
        <v>42069</v>
      </c>
      <c r="K337" s="62"/>
      <c r="L337" s="153"/>
      <c r="M337" s="21"/>
      <c r="N337" s="12" t="s">
        <v>723</v>
      </c>
    </row>
    <row r="338" spans="1:14" x14ac:dyDescent="0.3">
      <c r="A338" s="15">
        <f t="shared" si="20"/>
        <v>324</v>
      </c>
      <c r="B338" s="15">
        <f t="shared" si="19"/>
        <v>315</v>
      </c>
      <c r="C338" s="37" t="s">
        <v>5</v>
      </c>
      <c r="D338" s="11" t="s">
        <v>26</v>
      </c>
      <c r="E338" s="28" t="s">
        <v>672</v>
      </c>
      <c r="F338" s="46" t="s">
        <v>685</v>
      </c>
      <c r="G338" s="82">
        <v>36.700000000000003</v>
      </c>
      <c r="H338" s="89">
        <v>42020</v>
      </c>
      <c r="I338" s="83">
        <v>42034</v>
      </c>
      <c r="J338" s="142">
        <v>42069</v>
      </c>
      <c r="K338" s="62"/>
      <c r="L338" s="153"/>
      <c r="M338" s="21"/>
      <c r="N338" s="12" t="s">
        <v>723</v>
      </c>
    </row>
    <row r="339" spans="1:14" x14ac:dyDescent="0.3">
      <c r="A339" s="15">
        <f t="shared" si="20"/>
        <v>325</v>
      </c>
      <c r="B339" s="15">
        <f t="shared" si="19"/>
        <v>316</v>
      </c>
      <c r="C339" s="37" t="s">
        <v>5</v>
      </c>
      <c r="D339" s="11" t="s">
        <v>103</v>
      </c>
      <c r="E339" s="28" t="s">
        <v>665</v>
      </c>
      <c r="F339" s="46" t="s">
        <v>676</v>
      </c>
      <c r="G339" s="82">
        <v>3</v>
      </c>
      <c r="H339" s="100">
        <v>42020</v>
      </c>
      <c r="I339" s="83"/>
      <c r="J339" s="142">
        <v>42069</v>
      </c>
      <c r="K339" s="62">
        <v>42097</v>
      </c>
      <c r="L339" s="153">
        <v>2.9</v>
      </c>
      <c r="M339" s="21"/>
      <c r="N339" s="12"/>
    </row>
    <row r="340" spans="1:14" x14ac:dyDescent="0.3">
      <c r="A340" s="15">
        <f t="shared" si="20"/>
        <v>326</v>
      </c>
      <c r="B340" s="15">
        <f t="shared" si="19"/>
        <v>317</v>
      </c>
      <c r="C340" s="37" t="s">
        <v>5</v>
      </c>
      <c r="D340" s="11" t="s">
        <v>99</v>
      </c>
      <c r="E340" s="28" t="s">
        <v>667</v>
      </c>
      <c r="F340" s="46" t="s">
        <v>679</v>
      </c>
      <c r="G340" s="87">
        <v>11</v>
      </c>
      <c r="H340" s="89">
        <v>42020</v>
      </c>
      <c r="I340" s="83"/>
      <c r="J340" s="142">
        <v>42069</v>
      </c>
      <c r="K340" s="62">
        <v>42090</v>
      </c>
      <c r="L340" s="153">
        <v>8.8000000000000007</v>
      </c>
      <c r="M340" s="21"/>
      <c r="N340" s="12"/>
    </row>
    <row r="341" spans="1:14" x14ac:dyDescent="0.3">
      <c r="A341" s="15">
        <f t="shared" si="20"/>
        <v>327</v>
      </c>
      <c r="B341" s="15">
        <v>318</v>
      </c>
      <c r="C341" s="17" t="s">
        <v>5</v>
      </c>
      <c r="D341" s="11" t="s">
        <v>50</v>
      </c>
      <c r="E341" s="28" t="s">
        <v>700</v>
      </c>
      <c r="F341" s="47" t="s">
        <v>180</v>
      </c>
      <c r="G341" s="61">
        <v>13</v>
      </c>
      <c r="H341" s="62"/>
      <c r="I341" s="81">
        <v>40991</v>
      </c>
      <c r="J341" s="80">
        <v>41026</v>
      </c>
      <c r="K341" s="62">
        <v>41046</v>
      </c>
      <c r="L341" s="153">
        <v>11.9</v>
      </c>
      <c r="M341" s="21"/>
      <c r="N341" s="12"/>
    </row>
    <row r="342" spans="1:14" ht="18" customHeight="1" x14ac:dyDescent="0.3">
      <c r="A342" s="15"/>
      <c r="B342" s="15">
        <v>319</v>
      </c>
      <c r="C342" s="14" t="s">
        <v>508</v>
      </c>
      <c r="D342" s="16" t="s">
        <v>509</v>
      </c>
      <c r="E342" s="160" t="s">
        <v>845</v>
      </c>
      <c r="F342" s="161" t="s">
        <v>846</v>
      </c>
      <c r="G342" s="162">
        <v>0.4</v>
      </c>
      <c r="H342" s="131">
        <v>42265</v>
      </c>
      <c r="I342" s="174"/>
      <c r="J342" s="175"/>
      <c r="K342" s="176"/>
      <c r="L342" s="163"/>
      <c r="M342" s="22"/>
      <c r="N342" s="12"/>
    </row>
    <row r="343" spans="1:14" ht="27.6" x14ac:dyDescent="0.3">
      <c r="A343" s="15"/>
      <c r="B343" s="15">
        <v>320</v>
      </c>
      <c r="C343" s="14" t="s">
        <v>508</v>
      </c>
      <c r="D343" s="16" t="s">
        <v>509</v>
      </c>
      <c r="E343" s="160" t="s">
        <v>847</v>
      </c>
      <c r="F343" s="161" t="s">
        <v>848</v>
      </c>
      <c r="G343" s="162">
        <v>9.5</v>
      </c>
      <c r="H343" s="131">
        <v>42265</v>
      </c>
      <c r="I343" s="174"/>
      <c r="J343" s="175"/>
      <c r="K343" s="176"/>
      <c r="L343" s="163"/>
      <c r="M343" s="22"/>
      <c r="N343" s="12"/>
    </row>
    <row r="344" spans="1:14" x14ac:dyDescent="0.3">
      <c r="A344" s="15"/>
      <c r="B344" s="15">
        <v>321</v>
      </c>
      <c r="C344" s="14" t="s">
        <v>508</v>
      </c>
      <c r="D344" s="16" t="s">
        <v>509</v>
      </c>
      <c r="E344" s="28" t="s">
        <v>849</v>
      </c>
      <c r="F344" s="161" t="s">
        <v>850</v>
      </c>
      <c r="G344" s="162">
        <v>4.75</v>
      </c>
      <c r="H344" s="131">
        <v>42265</v>
      </c>
      <c r="I344" s="174"/>
      <c r="J344" s="175"/>
      <c r="K344" s="176"/>
      <c r="L344" s="163"/>
      <c r="M344" s="22"/>
      <c r="N344" s="12"/>
    </row>
    <row r="345" spans="1:14" x14ac:dyDescent="0.3">
      <c r="A345" s="15"/>
      <c r="B345" s="15">
        <v>322</v>
      </c>
      <c r="C345" s="14" t="s">
        <v>843</v>
      </c>
      <c r="D345" s="16" t="s">
        <v>486</v>
      </c>
      <c r="E345" s="160"/>
      <c r="F345" s="161" t="s">
        <v>844</v>
      </c>
      <c r="G345" s="162">
        <v>608</v>
      </c>
      <c r="H345" s="131">
        <v>42409</v>
      </c>
      <c r="I345" s="106"/>
      <c r="J345" s="144"/>
      <c r="K345" s="89"/>
      <c r="L345" s="153"/>
      <c r="M345" s="22"/>
      <c r="N345" s="12"/>
    </row>
    <row r="346" spans="1:14" x14ac:dyDescent="0.3">
      <c r="A346" s="201"/>
      <c r="B346" s="201">
        <v>323</v>
      </c>
      <c r="C346" s="202" t="s">
        <v>189</v>
      </c>
      <c r="D346" s="203" t="s">
        <v>315</v>
      </c>
      <c r="E346" s="204" t="s">
        <v>851</v>
      </c>
      <c r="F346" s="161" t="s">
        <v>855</v>
      </c>
      <c r="G346" s="212">
        <v>2.2999999999999998</v>
      </c>
      <c r="H346" s="211">
        <v>42496</v>
      </c>
      <c r="I346" s="205"/>
      <c r="J346" s="206"/>
      <c r="K346" s="207"/>
      <c r="L346" s="208"/>
      <c r="M346" s="209"/>
      <c r="N346" s="210"/>
    </row>
    <row r="347" spans="1:14" x14ac:dyDescent="0.3">
      <c r="A347" s="15"/>
      <c r="B347" s="201">
        <f>B346+1</f>
        <v>324</v>
      </c>
      <c r="C347" s="14" t="s">
        <v>852</v>
      </c>
      <c r="D347" s="16" t="s">
        <v>727</v>
      </c>
      <c r="E347" s="160" t="s">
        <v>853</v>
      </c>
      <c r="F347" s="161" t="s">
        <v>854</v>
      </c>
      <c r="G347" s="162">
        <v>25</v>
      </c>
      <c r="H347" s="131">
        <v>42744</v>
      </c>
      <c r="I347" s="174"/>
      <c r="J347" s="175"/>
      <c r="K347" s="176"/>
      <c r="L347" s="163"/>
      <c r="M347" s="22"/>
      <c r="N347" s="12"/>
    </row>
    <row r="348" spans="1:14" ht="27.6" x14ac:dyDescent="0.3">
      <c r="A348" s="201"/>
      <c r="B348" s="201">
        <v>325</v>
      </c>
      <c r="C348" s="202" t="s">
        <v>15</v>
      </c>
      <c r="D348" s="16" t="s">
        <v>864</v>
      </c>
      <c r="E348" s="204" t="s">
        <v>861</v>
      </c>
      <c r="F348" s="213" t="s">
        <v>858</v>
      </c>
      <c r="G348" s="212">
        <v>45.5</v>
      </c>
      <c r="H348" s="211">
        <v>42824</v>
      </c>
      <c r="I348" s="205"/>
      <c r="J348" s="206"/>
      <c r="K348" s="207"/>
      <c r="L348" s="208"/>
      <c r="M348" s="209"/>
      <c r="N348" s="210"/>
    </row>
    <row r="349" spans="1:14" x14ac:dyDescent="0.3">
      <c r="A349" s="15"/>
      <c r="B349" s="15">
        <f>B348+1</f>
        <v>326</v>
      </c>
      <c r="C349" s="14" t="s">
        <v>15</v>
      </c>
      <c r="D349" s="16" t="s">
        <v>27</v>
      </c>
      <c r="E349" s="160" t="s">
        <v>903</v>
      </c>
      <c r="F349" s="161" t="s">
        <v>902</v>
      </c>
      <c r="G349" s="162">
        <v>108</v>
      </c>
      <c r="H349" s="131">
        <v>42944</v>
      </c>
      <c r="I349" s="174"/>
      <c r="J349" s="175"/>
      <c r="K349" s="176"/>
      <c r="L349" s="163"/>
      <c r="M349" s="22"/>
      <c r="N349" s="12"/>
    </row>
    <row r="350" spans="1:14" ht="27.6" x14ac:dyDescent="0.3">
      <c r="A350" s="201"/>
      <c r="B350" s="201">
        <v>326</v>
      </c>
      <c r="C350" s="202" t="s">
        <v>15</v>
      </c>
      <c r="D350" s="203" t="s">
        <v>857</v>
      </c>
      <c r="E350" s="204" t="s">
        <v>862</v>
      </c>
      <c r="F350" s="213" t="s">
        <v>856</v>
      </c>
      <c r="G350" s="212">
        <v>35</v>
      </c>
      <c r="H350" s="211">
        <v>42824</v>
      </c>
      <c r="I350" s="205"/>
      <c r="J350" s="206"/>
      <c r="K350" s="207"/>
      <c r="L350" s="208"/>
      <c r="M350" s="209"/>
      <c r="N350" s="210"/>
    </row>
    <row r="351" spans="1:14" x14ac:dyDescent="0.3">
      <c r="A351" s="15"/>
      <c r="B351" s="15">
        <f>B350+1</f>
        <v>327</v>
      </c>
      <c r="C351" s="14" t="s">
        <v>15</v>
      </c>
      <c r="D351" s="16" t="s">
        <v>864</v>
      </c>
      <c r="E351" s="160" t="s">
        <v>901</v>
      </c>
      <c r="F351" s="161" t="s">
        <v>904</v>
      </c>
      <c r="G351" s="162">
        <v>58.5</v>
      </c>
      <c r="H351" s="131">
        <v>43046</v>
      </c>
      <c r="I351" s="174"/>
      <c r="J351" s="175"/>
      <c r="K351" s="176"/>
      <c r="L351" s="163"/>
      <c r="M351" s="22"/>
      <c r="N351" s="12"/>
    </row>
    <row r="352" spans="1:14" x14ac:dyDescent="0.3">
      <c r="A352" s="201"/>
      <c r="B352" s="201">
        <v>327</v>
      </c>
      <c r="C352" s="202" t="s">
        <v>15</v>
      </c>
      <c r="D352" s="203" t="s">
        <v>859</v>
      </c>
      <c r="E352" s="204" t="s">
        <v>863</v>
      </c>
      <c r="F352" s="213" t="s">
        <v>860</v>
      </c>
      <c r="G352" s="212">
        <v>163</v>
      </c>
      <c r="H352" s="211">
        <v>42824</v>
      </c>
      <c r="I352" s="205"/>
      <c r="J352" s="206"/>
      <c r="K352" s="207"/>
      <c r="L352" s="208"/>
      <c r="M352" s="209"/>
      <c r="N352" s="210"/>
    </row>
    <row r="353" spans="1:14" ht="27.6" x14ac:dyDescent="0.3">
      <c r="A353" s="15"/>
      <c r="B353" s="15">
        <f>B352+1</f>
        <v>328</v>
      </c>
      <c r="C353" s="14" t="s">
        <v>539</v>
      </c>
      <c r="D353" s="16" t="s">
        <v>907</v>
      </c>
      <c r="E353" s="232" t="s">
        <v>906</v>
      </c>
      <c r="F353" s="161" t="s">
        <v>905</v>
      </c>
      <c r="G353" s="162">
        <v>180</v>
      </c>
      <c r="H353" s="131">
        <v>43060</v>
      </c>
      <c r="I353" s="174"/>
      <c r="J353" s="175"/>
      <c r="K353" s="176"/>
      <c r="L353" s="163"/>
      <c r="M353" s="22"/>
      <c r="N353" s="12"/>
    </row>
    <row r="354" spans="1:14" x14ac:dyDescent="0.3">
      <c r="A354" s="214"/>
      <c r="B354" s="214">
        <v>331</v>
      </c>
      <c r="C354" s="225" t="s">
        <v>189</v>
      </c>
      <c r="D354" s="233" t="s">
        <v>315</v>
      </c>
      <c r="E354" s="234" t="s">
        <v>908</v>
      </c>
      <c r="F354" s="235" t="s">
        <v>909</v>
      </c>
      <c r="G354" s="240">
        <v>5</v>
      </c>
      <c r="H354" s="241">
        <v>43084</v>
      </c>
      <c r="I354" s="236"/>
      <c r="J354" s="237"/>
      <c r="K354" s="238"/>
      <c r="L354" s="239"/>
      <c r="M354" s="223"/>
      <c r="N354" s="224"/>
    </row>
    <row r="355" spans="1:14" s="272" customFormat="1" hidden="1" x14ac:dyDescent="0.3">
      <c r="A355" s="15">
        <f>A341+1</f>
        <v>328</v>
      </c>
      <c r="B355" s="277">
        <v>331</v>
      </c>
      <c r="C355" s="278" t="s">
        <v>5</v>
      </c>
      <c r="D355" s="279" t="s">
        <v>26</v>
      </c>
      <c r="E355" s="280" t="s">
        <v>687</v>
      </c>
      <c r="F355" s="281" t="s">
        <v>356</v>
      </c>
      <c r="G355" s="282"/>
      <c r="H355" s="283"/>
      <c r="I355" s="106"/>
      <c r="J355" s="144">
        <v>40556</v>
      </c>
      <c r="K355" s="284"/>
      <c r="L355" s="285"/>
      <c r="M355" s="258"/>
      <c r="N355" s="269" t="s">
        <v>721</v>
      </c>
    </row>
    <row r="356" spans="1:14" s="3" customFormat="1" ht="27.6" x14ac:dyDescent="0.3">
      <c r="A356" s="15"/>
      <c r="B356" s="15">
        <v>332</v>
      </c>
      <c r="C356" s="14" t="s">
        <v>15</v>
      </c>
      <c r="D356" s="16" t="s">
        <v>910</v>
      </c>
      <c r="E356" s="64" t="s">
        <v>912</v>
      </c>
      <c r="F356" s="161" t="s">
        <v>911</v>
      </c>
      <c r="G356" s="162">
        <v>100</v>
      </c>
      <c r="H356" s="131">
        <v>43151</v>
      </c>
      <c r="I356" s="174"/>
      <c r="J356" s="175"/>
      <c r="K356" s="176"/>
      <c r="L356" s="163"/>
      <c r="M356" s="22"/>
      <c r="N356" s="269"/>
    </row>
    <row r="357" spans="1:14" s="3" customFormat="1" ht="41.4" x14ac:dyDescent="0.3">
      <c r="A357" s="15"/>
      <c r="B357" s="15">
        <v>333</v>
      </c>
      <c r="C357" s="14" t="s">
        <v>508</v>
      </c>
      <c r="D357" s="16" t="s">
        <v>915</v>
      </c>
      <c r="E357" s="64" t="s">
        <v>913</v>
      </c>
      <c r="F357" s="161" t="s">
        <v>914</v>
      </c>
      <c r="G357" s="162">
        <v>3.49</v>
      </c>
      <c r="H357" s="131">
        <v>43166</v>
      </c>
      <c r="I357" s="174"/>
      <c r="J357" s="175"/>
      <c r="K357" s="176"/>
      <c r="L357" s="163"/>
      <c r="M357" s="22"/>
      <c r="N357" s="269"/>
    </row>
    <row r="358" spans="1:14" s="3" customFormat="1" ht="27.6" x14ac:dyDescent="0.3">
      <c r="A358" s="15"/>
      <c r="B358" s="15">
        <v>334</v>
      </c>
      <c r="C358" s="14" t="s">
        <v>539</v>
      </c>
      <c r="D358" s="16" t="s">
        <v>932</v>
      </c>
      <c r="E358" s="64" t="s">
        <v>916</v>
      </c>
      <c r="F358" s="161" t="s">
        <v>933</v>
      </c>
      <c r="G358" s="162">
        <v>100</v>
      </c>
      <c r="H358" s="131">
        <v>43221</v>
      </c>
      <c r="I358" s="174"/>
      <c r="J358" s="175"/>
      <c r="K358" s="176"/>
      <c r="L358" s="163"/>
      <c r="M358" s="22"/>
      <c r="N358" s="269"/>
    </row>
    <row r="359" spans="1:14" s="3" customFormat="1" x14ac:dyDescent="0.3">
      <c r="A359" s="15"/>
      <c r="B359" s="15">
        <v>335</v>
      </c>
      <c r="C359" s="14" t="s">
        <v>15</v>
      </c>
      <c r="D359" s="16" t="s">
        <v>934</v>
      </c>
      <c r="E359" s="64" t="s">
        <v>917</v>
      </c>
      <c r="F359" s="161" t="s">
        <v>918</v>
      </c>
      <c r="G359" s="162">
        <v>340</v>
      </c>
      <c r="H359" s="131">
        <v>43235</v>
      </c>
      <c r="I359" s="174"/>
      <c r="J359" s="175"/>
      <c r="K359" s="176"/>
      <c r="L359" s="163"/>
      <c r="M359" s="22"/>
      <c r="N359" s="269"/>
    </row>
    <row r="360" spans="1:14" s="3" customFormat="1" x14ac:dyDescent="0.3">
      <c r="A360" s="15"/>
      <c r="B360" s="15">
        <v>336</v>
      </c>
      <c r="C360" s="14" t="s">
        <v>189</v>
      </c>
      <c r="D360" s="16" t="s">
        <v>315</v>
      </c>
      <c r="E360" s="64" t="s">
        <v>919</v>
      </c>
      <c r="F360" s="161" t="s">
        <v>920</v>
      </c>
      <c r="G360" s="162">
        <v>14.3</v>
      </c>
      <c r="H360" s="131">
        <v>43256</v>
      </c>
      <c r="I360" s="174"/>
      <c r="J360" s="175"/>
      <c r="K360" s="176"/>
      <c r="L360" s="163"/>
      <c r="M360" s="22"/>
      <c r="N360" s="269"/>
    </row>
    <row r="361" spans="1:14" s="3" customFormat="1" x14ac:dyDescent="0.3">
      <c r="A361" s="15"/>
      <c r="B361" s="15">
        <v>337</v>
      </c>
      <c r="C361" s="14" t="s">
        <v>189</v>
      </c>
      <c r="D361" s="16" t="s">
        <v>315</v>
      </c>
      <c r="E361" s="64" t="s">
        <v>922</v>
      </c>
      <c r="F361" s="161" t="s">
        <v>921</v>
      </c>
      <c r="G361" s="162">
        <v>0.5</v>
      </c>
      <c r="H361" s="131">
        <v>43432</v>
      </c>
      <c r="I361" s="174"/>
      <c r="J361" s="175"/>
      <c r="K361" s="176"/>
      <c r="L361" s="163"/>
      <c r="M361" s="22"/>
      <c r="N361" s="269"/>
    </row>
    <row r="362" spans="1:14" s="3" customFormat="1" ht="27.6" x14ac:dyDescent="0.3">
      <c r="A362" s="15"/>
      <c r="B362" s="15">
        <v>338</v>
      </c>
      <c r="C362" s="14" t="s">
        <v>189</v>
      </c>
      <c r="D362" s="16" t="s">
        <v>315</v>
      </c>
      <c r="E362" s="64" t="s">
        <v>927</v>
      </c>
      <c r="F362" s="161" t="s">
        <v>928</v>
      </c>
      <c r="G362" s="162">
        <v>1.002</v>
      </c>
      <c r="H362" s="131">
        <v>43432</v>
      </c>
      <c r="I362" s="174"/>
      <c r="J362" s="175"/>
      <c r="K362" s="176"/>
      <c r="L362" s="163"/>
      <c r="M362" s="22"/>
      <c r="N362" s="269"/>
    </row>
    <row r="363" spans="1:14" s="3" customFormat="1" x14ac:dyDescent="0.3">
      <c r="A363" s="15"/>
      <c r="B363" s="15">
        <v>339</v>
      </c>
      <c r="C363" s="14" t="s">
        <v>189</v>
      </c>
      <c r="D363" s="16" t="s">
        <v>315</v>
      </c>
      <c r="E363" s="64" t="s">
        <v>929</v>
      </c>
      <c r="F363" s="161" t="s">
        <v>930</v>
      </c>
      <c r="G363" s="162">
        <v>3.8439999999999999</v>
      </c>
      <c r="H363" s="131">
        <v>43432</v>
      </c>
      <c r="I363" s="174"/>
      <c r="J363" s="175"/>
      <c r="K363" s="176"/>
      <c r="L363" s="163"/>
      <c r="M363" s="22"/>
      <c r="N363" s="269"/>
    </row>
    <row r="364" spans="1:14" s="3" customFormat="1" ht="27.6" x14ac:dyDescent="0.3">
      <c r="A364" s="15"/>
      <c r="B364" s="15">
        <v>340</v>
      </c>
      <c r="C364" s="14" t="s">
        <v>508</v>
      </c>
      <c r="D364" s="16" t="s">
        <v>915</v>
      </c>
      <c r="E364" s="64" t="s">
        <v>925</v>
      </c>
      <c r="F364" s="161" t="s">
        <v>926</v>
      </c>
      <c r="G364" s="162">
        <v>0.9</v>
      </c>
      <c r="H364" s="131">
        <v>43432</v>
      </c>
      <c r="I364" s="174"/>
      <c r="J364" s="175"/>
      <c r="K364" s="176"/>
      <c r="L364" s="163"/>
      <c r="M364" s="22"/>
      <c r="N364" s="269"/>
    </row>
    <row r="365" spans="1:14" ht="41.4" x14ac:dyDescent="0.3">
      <c r="A365" s="286"/>
      <c r="B365" s="286">
        <v>341</v>
      </c>
      <c r="C365" s="14" t="s">
        <v>508</v>
      </c>
      <c r="D365" s="16" t="s">
        <v>915</v>
      </c>
      <c r="E365" s="293" t="s">
        <v>931</v>
      </c>
      <c r="F365" s="161" t="s">
        <v>935</v>
      </c>
      <c r="G365" s="294">
        <v>6.4</v>
      </c>
      <c r="H365" s="295">
        <v>43451</v>
      </c>
      <c r="I365" s="287"/>
      <c r="J365" s="288"/>
      <c r="K365" s="289"/>
      <c r="L365" s="290"/>
      <c r="M365" s="291"/>
      <c r="N365" s="292"/>
    </row>
    <row r="366" spans="1:14" x14ac:dyDescent="0.3">
      <c r="A366" s="296"/>
      <c r="B366" s="306">
        <v>342</v>
      </c>
      <c r="C366" s="17" t="s">
        <v>15</v>
      </c>
      <c r="D366" s="11" t="s">
        <v>864</v>
      </c>
      <c r="E366" s="303" t="s">
        <v>937</v>
      </c>
      <c r="F366" s="308" t="s">
        <v>936</v>
      </c>
      <c r="G366" s="305">
        <v>166.8</v>
      </c>
      <c r="H366" s="304">
        <v>43522</v>
      </c>
      <c r="I366" s="299"/>
      <c r="J366" s="300"/>
      <c r="K366" s="298"/>
      <c r="L366" s="301"/>
      <c r="M366" s="297"/>
      <c r="N366" s="302"/>
    </row>
    <row r="367" spans="1:14" ht="27.6" x14ac:dyDescent="0.3">
      <c r="A367" s="15"/>
      <c r="B367" s="15">
        <v>343</v>
      </c>
      <c r="C367" s="17" t="s">
        <v>189</v>
      </c>
      <c r="D367" s="11" t="s">
        <v>315</v>
      </c>
      <c r="E367" s="28" t="s">
        <v>938</v>
      </c>
      <c r="F367" s="46" t="s">
        <v>939</v>
      </c>
      <c r="G367" s="61">
        <v>5.3</v>
      </c>
      <c r="H367" s="62">
        <v>43553</v>
      </c>
      <c r="I367" s="310"/>
      <c r="J367" s="311"/>
      <c r="K367" s="309"/>
      <c r="L367" s="163"/>
      <c r="M367" s="21"/>
      <c r="N367" s="12"/>
    </row>
    <row r="368" spans="1:14" ht="27.6" x14ac:dyDescent="0.3">
      <c r="A368" s="15"/>
      <c r="B368" s="15">
        <v>344</v>
      </c>
      <c r="C368" s="17" t="s">
        <v>15</v>
      </c>
      <c r="D368" s="11" t="s">
        <v>864</v>
      </c>
      <c r="E368" s="303" t="s">
        <v>940</v>
      </c>
      <c r="F368" s="46" t="s">
        <v>941</v>
      </c>
      <c r="G368" s="61">
        <v>597.5</v>
      </c>
      <c r="H368" s="62">
        <v>43585</v>
      </c>
      <c r="I368" s="310"/>
      <c r="J368" s="311"/>
      <c r="K368" s="309"/>
      <c r="L368" s="163"/>
      <c r="M368" s="21"/>
      <c r="N368" s="12"/>
    </row>
    <row r="369" spans="1:14" ht="27.6" x14ac:dyDescent="0.3">
      <c r="A369" s="15">
        <f>A356+1</f>
        <v>1</v>
      </c>
      <c r="B369" s="307">
        <v>345</v>
      </c>
      <c r="C369" s="17" t="s">
        <v>15</v>
      </c>
      <c r="D369" s="11" t="s">
        <v>942</v>
      </c>
      <c r="E369" s="28" t="s">
        <v>943</v>
      </c>
      <c r="F369" s="312" t="s">
        <v>945</v>
      </c>
      <c r="G369" s="87">
        <v>26.1</v>
      </c>
      <c r="H369" s="89">
        <v>43608</v>
      </c>
      <c r="I369" s="77"/>
      <c r="J369" s="147"/>
      <c r="K369" s="309"/>
      <c r="L369" s="163"/>
      <c r="M369" s="21"/>
      <c r="N369" s="12"/>
    </row>
    <row r="370" spans="1:14" x14ac:dyDescent="0.3">
      <c r="A370" s="15"/>
      <c r="B370" s="15">
        <v>346</v>
      </c>
      <c r="C370" s="17" t="s">
        <v>189</v>
      </c>
      <c r="D370" s="11" t="s">
        <v>315</v>
      </c>
      <c r="E370" s="28" t="s">
        <v>944</v>
      </c>
      <c r="F370" s="47" t="s">
        <v>946</v>
      </c>
      <c r="G370" s="61">
        <v>1.65</v>
      </c>
      <c r="H370" s="62">
        <v>43617</v>
      </c>
      <c r="I370" s="310"/>
      <c r="J370" s="311"/>
      <c r="K370" s="309"/>
      <c r="L370" s="163"/>
      <c r="M370" s="21"/>
      <c r="N370" s="12"/>
    </row>
    <row r="371" spans="1:14" ht="27.6" x14ac:dyDescent="0.3">
      <c r="A371" s="15"/>
      <c r="B371" s="15">
        <v>347</v>
      </c>
      <c r="C371" s="14" t="s">
        <v>189</v>
      </c>
      <c r="D371" s="11" t="s">
        <v>923</v>
      </c>
      <c r="E371" s="28" t="s">
        <v>924</v>
      </c>
      <c r="F371" s="46" t="s">
        <v>947</v>
      </c>
      <c r="G371" s="87">
        <v>17.042999999999999</v>
      </c>
      <c r="H371" s="89">
        <v>43657</v>
      </c>
      <c r="I371" s="310"/>
      <c r="J371" s="311"/>
      <c r="K371" s="309"/>
      <c r="L371" s="163"/>
      <c r="M371" s="21"/>
      <c r="N371" s="12"/>
    </row>
    <row r="372" spans="1:14" ht="41.4" x14ac:dyDescent="0.3">
      <c r="A372" s="15"/>
      <c r="B372" s="15">
        <v>348</v>
      </c>
      <c r="C372" s="14" t="s">
        <v>189</v>
      </c>
      <c r="D372" s="11" t="s">
        <v>716</v>
      </c>
      <c r="E372" s="303" t="s">
        <v>965</v>
      </c>
      <c r="F372" s="46" t="s">
        <v>966</v>
      </c>
      <c r="G372" s="87">
        <v>43.5</v>
      </c>
      <c r="H372" s="89">
        <v>43698</v>
      </c>
      <c r="I372" s="310"/>
      <c r="J372" s="311"/>
      <c r="K372" s="309"/>
      <c r="L372" s="163"/>
      <c r="M372" s="21"/>
      <c r="N372" s="12"/>
    </row>
    <row r="373" spans="1:14" ht="27.6" x14ac:dyDescent="0.3">
      <c r="A373" s="15"/>
      <c r="B373" s="15">
        <v>349</v>
      </c>
      <c r="C373" s="14" t="s">
        <v>15</v>
      </c>
      <c r="D373" s="11" t="s">
        <v>8</v>
      </c>
      <c r="E373" s="303" t="s">
        <v>948</v>
      </c>
      <c r="F373" s="46" t="s">
        <v>949</v>
      </c>
      <c r="G373" s="87">
        <v>100</v>
      </c>
      <c r="H373" s="89">
        <v>43733</v>
      </c>
      <c r="I373" s="310"/>
      <c r="J373" s="311"/>
      <c r="K373" s="309"/>
      <c r="L373" s="163"/>
      <c r="M373" s="21"/>
      <c r="N373" s="12"/>
    </row>
    <row r="374" spans="1:14" x14ac:dyDescent="0.3">
      <c r="A374" s="15"/>
      <c r="B374" s="15">
        <v>350</v>
      </c>
      <c r="C374" s="14" t="s">
        <v>5</v>
      </c>
      <c r="D374" s="11" t="s">
        <v>950</v>
      </c>
      <c r="E374" s="303" t="s">
        <v>951</v>
      </c>
      <c r="F374" s="46" t="s">
        <v>952</v>
      </c>
      <c r="G374" s="87">
        <v>35</v>
      </c>
      <c r="H374" s="89">
        <v>43741</v>
      </c>
      <c r="I374" s="310"/>
      <c r="J374" s="311"/>
      <c r="K374" s="309"/>
      <c r="L374" s="163"/>
      <c r="M374" s="21"/>
      <c r="N374" s="12"/>
    </row>
    <row r="375" spans="1:14" x14ac:dyDescent="0.3">
      <c r="A375" s="15"/>
      <c r="B375" s="15">
        <v>351</v>
      </c>
      <c r="C375" s="14" t="s">
        <v>5</v>
      </c>
      <c r="D375" s="11" t="s">
        <v>26</v>
      </c>
      <c r="E375" s="303" t="s">
        <v>953</v>
      </c>
      <c r="F375" s="46" t="s">
        <v>954</v>
      </c>
      <c r="G375" s="87">
        <v>9.65</v>
      </c>
      <c r="H375" s="89">
        <v>43741</v>
      </c>
      <c r="I375" s="310"/>
      <c r="J375" s="311"/>
      <c r="K375" s="309"/>
      <c r="L375" s="163"/>
      <c r="M375" s="21"/>
      <c r="N375" s="12"/>
    </row>
    <row r="376" spans="1:14" x14ac:dyDescent="0.3">
      <c r="A376" s="15"/>
      <c r="B376" s="15">
        <v>352</v>
      </c>
      <c r="C376" s="14" t="s">
        <v>5</v>
      </c>
      <c r="D376" s="11" t="s">
        <v>26</v>
      </c>
      <c r="E376" s="303" t="s">
        <v>955</v>
      </c>
      <c r="F376" s="46" t="s">
        <v>956</v>
      </c>
      <c r="G376" s="87">
        <v>12.5</v>
      </c>
      <c r="H376" s="89">
        <v>43741</v>
      </c>
      <c r="I376" s="310"/>
      <c r="J376" s="311"/>
      <c r="K376" s="309"/>
      <c r="L376" s="163"/>
      <c r="M376" s="21"/>
      <c r="N376" s="12"/>
    </row>
    <row r="377" spans="1:14" x14ac:dyDescent="0.3">
      <c r="A377" s="15"/>
      <c r="B377" s="15">
        <v>353</v>
      </c>
      <c r="C377" s="14" t="s">
        <v>5</v>
      </c>
      <c r="D377" s="11" t="s">
        <v>103</v>
      </c>
      <c r="E377" s="303" t="s">
        <v>957</v>
      </c>
      <c r="F377" s="46" t="s">
        <v>958</v>
      </c>
      <c r="G377" s="87">
        <v>7.2</v>
      </c>
      <c r="H377" s="89">
        <v>43741</v>
      </c>
      <c r="I377" s="310"/>
      <c r="J377" s="311"/>
      <c r="K377" s="309"/>
      <c r="L377" s="163"/>
      <c r="M377" s="21"/>
      <c r="N377" s="12"/>
    </row>
    <row r="378" spans="1:14" ht="27.6" x14ac:dyDescent="0.3">
      <c r="A378" s="15"/>
      <c r="B378" s="15">
        <v>354</v>
      </c>
      <c r="C378" s="14" t="s">
        <v>5</v>
      </c>
      <c r="D378" s="11" t="s">
        <v>103</v>
      </c>
      <c r="E378" s="303" t="s">
        <v>959</v>
      </c>
      <c r="F378" s="46" t="s">
        <v>960</v>
      </c>
      <c r="G378" s="87">
        <v>18.899999999999999</v>
      </c>
      <c r="H378" s="89">
        <v>43741</v>
      </c>
      <c r="I378" s="310"/>
      <c r="J378" s="311"/>
      <c r="K378" s="309"/>
      <c r="L378" s="163"/>
      <c r="M378" s="21"/>
      <c r="N378" s="12"/>
    </row>
    <row r="379" spans="1:14" x14ac:dyDescent="0.3">
      <c r="A379" s="15"/>
      <c r="B379" s="15">
        <v>355</v>
      </c>
      <c r="C379" s="14" t="s">
        <v>5</v>
      </c>
      <c r="D379" s="11" t="s">
        <v>9</v>
      </c>
      <c r="E379" s="303" t="s">
        <v>961</v>
      </c>
      <c r="F379" s="46" t="s">
        <v>962</v>
      </c>
      <c r="G379" s="87">
        <v>72</v>
      </c>
      <c r="H379" s="89">
        <v>43741</v>
      </c>
      <c r="I379" s="310"/>
      <c r="J379" s="311"/>
      <c r="K379" s="309"/>
      <c r="L379" s="163"/>
      <c r="M379" s="21"/>
      <c r="N379" s="12"/>
    </row>
    <row r="380" spans="1:14" x14ac:dyDescent="0.3">
      <c r="A380" s="15"/>
      <c r="B380" s="15">
        <v>356</v>
      </c>
      <c r="C380" s="14" t="s">
        <v>5</v>
      </c>
      <c r="D380" s="11" t="s">
        <v>17</v>
      </c>
      <c r="E380" s="303" t="s">
        <v>963</v>
      </c>
      <c r="F380" s="46" t="s">
        <v>964</v>
      </c>
      <c r="G380" s="87">
        <v>22</v>
      </c>
      <c r="H380" s="89">
        <v>43741</v>
      </c>
      <c r="I380" s="310"/>
      <c r="J380" s="311"/>
      <c r="K380" s="309"/>
      <c r="L380" s="163"/>
      <c r="M380" s="21"/>
      <c r="N380" s="12"/>
    </row>
    <row r="381" spans="1:14" ht="27.6" x14ac:dyDescent="0.3">
      <c r="A381" s="313"/>
      <c r="B381" s="313">
        <v>357</v>
      </c>
      <c r="C381" s="314" t="s">
        <v>15</v>
      </c>
      <c r="D381" s="315" t="s">
        <v>967</v>
      </c>
      <c r="E381" s="323" t="s">
        <v>968</v>
      </c>
      <c r="F381" s="316" t="s">
        <v>969</v>
      </c>
      <c r="G381" s="324">
        <v>26.32</v>
      </c>
      <c r="H381" s="325">
        <v>43774</v>
      </c>
      <c r="I381" s="317"/>
      <c r="J381" s="318"/>
      <c r="K381" s="319"/>
      <c r="L381" s="320"/>
      <c r="M381" s="321"/>
      <c r="N381" s="322"/>
    </row>
    <row r="382" spans="1:14" x14ac:dyDescent="0.3">
      <c r="A382" s="313"/>
      <c r="B382" s="313">
        <v>358</v>
      </c>
      <c r="C382" s="314" t="s">
        <v>5</v>
      </c>
      <c r="D382" s="315" t="s">
        <v>103</v>
      </c>
      <c r="E382" s="323" t="s">
        <v>970</v>
      </c>
      <c r="F382" s="316" t="s">
        <v>971</v>
      </c>
      <c r="G382" s="324">
        <v>26.4</v>
      </c>
      <c r="H382" s="325">
        <v>43790</v>
      </c>
      <c r="I382" s="317"/>
      <c r="J382" s="318"/>
      <c r="K382" s="319"/>
      <c r="L382" s="320"/>
      <c r="M382" s="321"/>
      <c r="N382" s="322"/>
    </row>
    <row r="383" spans="1:14" x14ac:dyDescent="0.3">
      <c r="A383" s="313"/>
      <c r="B383" s="313">
        <v>359</v>
      </c>
      <c r="C383" s="314" t="s">
        <v>5</v>
      </c>
      <c r="D383" s="315" t="s">
        <v>100</v>
      </c>
      <c r="E383" s="323">
        <v>70912</v>
      </c>
      <c r="F383" s="316" t="s">
        <v>972</v>
      </c>
      <c r="G383" s="324">
        <v>14.6</v>
      </c>
      <c r="H383" s="325">
        <v>43790</v>
      </c>
      <c r="I383" s="317"/>
      <c r="J383" s="318"/>
      <c r="K383" s="319"/>
      <c r="L383" s="320"/>
      <c r="M383" s="321"/>
      <c r="N383" s="322"/>
    </row>
    <row r="384" spans="1:14" ht="27.6" x14ac:dyDescent="0.3">
      <c r="A384" s="313"/>
      <c r="B384" s="313">
        <v>360</v>
      </c>
      <c r="C384" s="314" t="s">
        <v>5</v>
      </c>
      <c r="D384" s="315" t="s">
        <v>222</v>
      </c>
      <c r="E384" s="323" t="s">
        <v>973</v>
      </c>
      <c r="F384" s="316" t="s">
        <v>974</v>
      </c>
      <c r="G384" s="324">
        <v>15.1</v>
      </c>
      <c r="H384" s="325">
        <v>43790</v>
      </c>
      <c r="I384" s="317"/>
      <c r="J384" s="318"/>
      <c r="K384" s="319"/>
      <c r="L384" s="320"/>
      <c r="M384" s="321"/>
      <c r="N384" s="322"/>
    </row>
    <row r="385" spans="1:14" ht="27.6" x14ac:dyDescent="0.3">
      <c r="A385" s="313"/>
      <c r="B385" s="313">
        <v>361</v>
      </c>
      <c r="C385" s="314" t="s">
        <v>5</v>
      </c>
      <c r="D385" s="315" t="s">
        <v>975</v>
      </c>
      <c r="E385" s="323" t="s">
        <v>976</v>
      </c>
      <c r="F385" s="316" t="s">
        <v>977</v>
      </c>
      <c r="G385" s="324">
        <v>34</v>
      </c>
      <c r="H385" s="325">
        <v>43790</v>
      </c>
      <c r="I385" s="317"/>
      <c r="J385" s="318"/>
      <c r="K385" s="319"/>
      <c r="L385" s="320"/>
      <c r="M385" s="321"/>
      <c r="N385" s="322"/>
    </row>
    <row r="386" spans="1:14" x14ac:dyDescent="0.3">
      <c r="A386" s="313"/>
      <c r="B386" s="313">
        <v>362</v>
      </c>
      <c r="C386" s="314" t="s">
        <v>5</v>
      </c>
      <c r="D386" s="315" t="s">
        <v>446</v>
      </c>
      <c r="E386" s="323" t="s">
        <v>978</v>
      </c>
      <c r="F386" s="316" t="s">
        <v>979</v>
      </c>
      <c r="G386" s="324">
        <v>7.2</v>
      </c>
      <c r="H386" s="325">
        <v>43790</v>
      </c>
      <c r="I386" s="317"/>
      <c r="J386" s="318"/>
      <c r="K386" s="319"/>
      <c r="L386" s="320"/>
      <c r="M386" s="321"/>
      <c r="N386" s="322"/>
    </row>
    <row r="387" spans="1:14" x14ac:dyDescent="0.3">
      <c r="A387" s="313"/>
      <c r="B387" s="313">
        <v>363</v>
      </c>
      <c r="C387" s="314" t="s">
        <v>5</v>
      </c>
      <c r="D387" s="315" t="s">
        <v>203</v>
      </c>
      <c r="E387" s="323" t="s">
        <v>980</v>
      </c>
      <c r="F387" s="316" t="s">
        <v>981</v>
      </c>
      <c r="G387" s="324">
        <v>21.8</v>
      </c>
      <c r="H387" s="325">
        <v>43790</v>
      </c>
      <c r="I387" s="317"/>
      <c r="J387" s="318"/>
      <c r="K387" s="319"/>
      <c r="L387" s="320"/>
      <c r="M387" s="321"/>
      <c r="N387" s="322"/>
    </row>
    <row r="388" spans="1:14" x14ac:dyDescent="0.3">
      <c r="A388" s="313"/>
      <c r="B388" s="313">
        <v>364</v>
      </c>
      <c r="C388" s="314" t="s">
        <v>5</v>
      </c>
      <c r="D388" s="315" t="s">
        <v>29</v>
      </c>
      <c r="E388" s="323" t="s">
        <v>982</v>
      </c>
      <c r="F388" s="316" t="s">
        <v>983</v>
      </c>
      <c r="G388" s="324">
        <v>21</v>
      </c>
      <c r="H388" s="325">
        <v>43790</v>
      </c>
      <c r="I388" s="317"/>
      <c r="J388" s="318"/>
      <c r="K388" s="319"/>
      <c r="L388" s="320"/>
      <c r="M388" s="321"/>
      <c r="N388" s="322"/>
    </row>
    <row r="389" spans="1:14" x14ac:dyDescent="0.3">
      <c r="A389" s="313"/>
      <c r="B389" s="313">
        <v>365</v>
      </c>
      <c r="C389" s="314" t="s">
        <v>5</v>
      </c>
      <c r="D389" s="315" t="s">
        <v>29</v>
      </c>
      <c r="E389" s="323" t="s">
        <v>984</v>
      </c>
      <c r="F389" s="316" t="s">
        <v>985</v>
      </c>
      <c r="G389" s="324">
        <v>14.6</v>
      </c>
      <c r="H389" s="325">
        <v>43790</v>
      </c>
      <c r="I389" s="317"/>
      <c r="J389" s="318"/>
      <c r="K389" s="319"/>
      <c r="L389" s="320"/>
      <c r="M389" s="321"/>
      <c r="N389" s="322"/>
    </row>
    <row r="390" spans="1:14" x14ac:dyDescent="0.3">
      <c r="A390" s="313"/>
      <c r="B390" s="313">
        <v>366</v>
      </c>
      <c r="C390" s="314" t="s">
        <v>5</v>
      </c>
      <c r="D390" s="315" t="s">
        <v>85</v>
      </c>
      <c r="E390" s="323">
        <v>74260</v>
      </c>
      <c r="F390" s="316" t="s">
        <v>986</v>
      </c>
      <c r="G390" s="324">
        <v>6.88</v>
      </c>
      <c r="H390" s="325">
        <v>43790</v>
      </c>
      <c r="I390" s="317"/>
      <c r="J390" s="318"/>
      <c r="K390" s="319"/>
      <c r="L390" s="320"/>
      <c r="M390" s="321"/>
      <c r="N390" s="322"/>
    </row>
    <row r="391" spans="1:14" x14ac:dyDescent="0.3">
      <c r="A391" s="313"/>
      <c r="B391" s="313">
        <v>367</v>
      </c>
      <c r="C391" s="314" t="s">
        <v>5</v>
      </c>
      <c r="D391" s="315" t="s">
        <v>276</v>
      </c>
      <c r="E391" s="323" t="s">
        <v>987</v>
      </c>
      <c r="F391" s="316" t="s">
        <v>988</v>
      </c>
      <c r="G391" s="324">
        <v>8</v>
      </c>
      <c r="H391" s="325">
        <v>43790</v>
      </c>
      <c r="I391" s="317"/>
      <c r="J391" s="318"/>
      <c r="K391" s="319"/>
      <c r="L391" s="320"/>
      <c r="M391" s="321"/>
      <c r="N391" s="322"/>
    </row>
    <row r="392" spans="1:14" x14ac:dyDescent="0.3">
      <c r="A392" s="313"/>
      <c r="B392" s="313">
        <v>368</v>
      </c>
      <c r="C392" s="314" t="s">
        <v>5</v>
      </c>
      <c r="D392" s="315" t="s">
        <v>85</v>
      </c>
      <c r="E392" s="323">
        <v>74694</v>
      </c>
      <c r="F392" s="316" t="s">
        <v>989</v>
      </c>
      <c r="G392" s="324">
        <v>5.32</v>
      </c>
      <c r="H392" s="325">
        <v>43790</v>
      </c>
      <c r="I392" s="317"/>
      <c r="J392" s="318"/>
      <c r="K392" s="319"/>
      <c r="L392" s="320"/>
      <c r="M392" s="321"/>
      <c r="N392" s="322"/>
    </row>
    <row r="393" spans="1:14" ht="27.6" x14ac:dyDescent="0.3">
      <c r="A393" s="313"/>
      <c r="B393" s="313">
        <v>369</v>
      </c>
      <c r="C393" s="314" t="s">
        <v>15</v>
      </c>
      <c r="D393" s="315" t="s">
        <v>990</v>
      </c>
      <c r="E393" s="323" t="s">
        <v>991</v>
      </c>
      <c r="F393" s="316" t="s">
        <v>992</v>
      </c>
      <c r="G393" s="324">
        <v>25</v>
      </c>
      <c r="H393" s="325">
        <v>43819</v>
      </c>
      <c r="I393" s="317"/>
      <c r="J393" s="318"/>
      <c r="K393" s="319"/>
      <c r="L393" s="320"/>
      <c r="M393" s="321"/>
      <c r="N393" s="322"/>
    </row>
    <row r="394" spans="1:14" x14ac:dyDescent="0.3">
      <c r="A394" s="313"/>
      <c r="B394" s="313">
        <v>370</v>
      </c>
      <c r="C394" s="314" t="s">
        <v>508</v>
      </c>
      <c r="D394" s="315" t="s">
        <v>509</v>
      </c>
      <c r="E394" s="323" t="s">
        <v>993</v>
      </c>
      <c r="F394" s="316" t="s">
        <v>994</v>
      </c>
      <c r="G394" s="324">
        <v>5.5</v>
      </c>
      <c r="H394" s="325">
        <v>43830</v>
      </c>
      <c r="I394" s="317"/>
      <c r="J394" s="318"/>
      <c r="K394" s="319"/>
      <c r="L394" s="320"/>
      <c r="M394" s="321"/>
      <c r="N394" s="322"/>
    </row>
    <row r="395" spans="1:14" x14ac:dyDescent="0.3">
      <c r="A395" s="313"/>
      <c r="B395" s="313"/>
      <c r="C395" s="314"/>
      <c r="D395" s="315"/>
      <c r="E395" s="323"/>
      <c r="F395" s="316"/>
      <c r="G395" s="324"/>
      <c r="H395" s="325"/>
      <c r="I395" s="317"/>
      <c r="J395" s="318"/>
      <c r="K395" s="319"/>
      <c r="L395" s="320"/>
      <c r="M395" s="321"/>
      <c r="N395" s="322"/>
    </row>
    <row r="396" spans="1:14" x14ac:dyDescent="0.3">
      <c r="A396" s="15"/>
      <c r="B396" s="15"/>
      <c r="C396" s="14"/>
      <c r="D396" s="11"/>
      <c r="E396" s="303"/>
      <c r="F396" s="46"/>
      <c r="G396" s="87"/>
      <c r="H396" s="89"/>
      <c r="I396" s="310"/>
      <c r="J396" s="311"/>
      <c r="K396" s="309"/>
      <c r="L396" s="163"/>
      <c r="M396" s="21"/>
      <c r="N396" s="12"/>
    </row>
    <row r="397" spans="1:14" x14ac:dyDescent="0.3">
      <c r="A397" s="15"/>
      <c r="B397" s="307" t="s">
        <v>726</v>
      </c>
      <c r="C397" s="17"/>
      <c r="D397" s="16"/>
      <c r="E397" s="44"/>
      <c r="F397" s="47"/>
      <c r="G397" s="61"/>
      <c r="H397" s="62"/>
      <c r="I397" s="310"/>
      <c r="J397" s="311"/>
      <c r="K397" s="309"/>
      <c r="L397" s="163"/>
      <c r="M397" s="21"/>
      <c r="N397" s="12"/>
    </row>
    <row r="398" spans="1:14" x14ac:dyDescent="0.3">
      <c r="A398" s="329"/>
      <c r="B398" s="330">
        <v>370</v>
      </c>
      <c r="C398" s="331"/>
      <c r="D398" s="332"/>
      <c r="E398" s="333"/>
      <c r="F398" s="334"/>
      <c r="G398" s="336">
        <f>SUM(G10:G397)</f>
        <v>10573.529999999997</v>
      </c>
      <c r="H398" s="335"/>
      <c r="I398" s="21">
        <f t="shared" ref="I398:L398" si="21">SUM(I10:I397)</f>
        <v>11841860</v>
      </c>
      <c r="J398" s="21">
        <f t="shared" si="21"/>
        <v>12774900</v>
      </c>
      <c r="K398" s="335"/>
      <c r="L398" s="336">
        <f t="shared" si="21"/>
        <v>7931.7380000000012</v>
      </c>
      <c r="M398" s="21"/>
      <c r="N398" s="12"/>
    </row>
    <row r="399" spans="1:14" x14ac:dyDescent="0.3">
      <c r="D399" s="57"/>
      <c r="E399" s="58"/>
      <c r="G399" s="1"/>
      <c r="H399" s="1"/>
      <c r="I399" s="1"/>
      <c r="J399" s="1"/>
      <c r="K399" s="1"/>
      <c r="L399" s="1"/>
      <c r="N399" s="1"/>
    </row>
    <row r="400" spans="1:14" x14ac:dyDescent="0.3">
      <c r="D400" s="57"/>
      <c r="E400" s="58"/>
      <c r="G400" s="1"/>
      <c r="H400" s="1"/>
      <c r="I400" s="1"/>
      <c r="J400" s="1"/>
      <c r="K400" s="1"/>
      <c r="L400" s="1"/>
      <c r="N400" s="1"/>
    </row>
  </sheetData>
  <sheetProtection formatCells="0" formatColumns="0" formatRows="0" insertColumns="0" insertRows="0" insertHyperlinks="0" deleteColumns="0" deleteRows="0" sort="0"/>
  <mergeCells count="1">
    <mergeCell ref="A1:M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CY2019)</oddHeader>
    <oddFooter xml:space="preserve">&amp;L          &amp;D&amp;R&amp;P of 8       </oddFooter>
    <firstHeader>&amp;C&amp;"-,Bold"&amp;14Attachment A:  PLA PROJECTS APPROVED BY THE FHWA
&amp;12(5/7/10 to Present)</firstHeader>
    <firstFooter xml:space="preserve">&amp;L          &amp;D&amp;R&amp;P of 8     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CZ118"/>
  <sheetViews>
    <sheetView topLeftCell="B75" zoomScaleNormal="100" workbookViewId="0">
      <selection activeCell="J88" sqref="J88"/>
    </sheetView>
  </sheetViews>
  <sheetFormatPr defaultColWidth="9.109375" defaultRowHeight="14.4" x14ac:dyDescent="0.3"/>
  <cols>
    <col min="1" max="1" width="4.109375" style="1" hidden="1" customWidth="1"/>
    <col min="2" max="2" width="5.44140625" style="1" customWidth="1"/>
    <col min="3" max="3" width="15.44140625" style="8" customWidth="1"/>
    <col min="4" max="4" width="53.5546875" style="1" customWidth="1"/>
    <col min="5" max="5" width="13.88671875" style="26" bestFit="1" customWidth="1"/>
    <col min="6" max="6" width="11.88671875" style="138" bestFit="1" customWidth="1"/>
    <col min="7" max="7" width="11.6640625" style="124" hidden="1" customWidth="1"/>
    <col min="8" max="8" width="12.88671875" style="138" hidden="1" customWidth="1"/>
    <col min="9" max="9" width="12.109375" style="123" customWidth="1"/>
    <col min="10" max="10" width="14.44140625" style="159" customWidth="1"/>
    <col min="11" max="11" width="2.44140625" style="1" customWidth="1"/>
    <col min="12" max="12" width="14.33203125" style="149" hidden="1" customWidth="1"/>
    <col min="13" max="16384" width="9.109375" style="1"/>
  </cols>
  <sheetData>
    <row r="1" spans="1:12" ht="23.25" customHeight="1" x14ac:dyDescent="0.3">
      <c r="A1" s="9" t="s">
        <v>185</v>
      </c>
      <c r="B1" s="9" t="s">
        <v>712</v>
      </c>
      <c r="C1" s="9" t="s">
        <v>186</v>
      </c>
      <c r="D1" s="2" t="s">
        <v>4</v>
      </c>
      <c r="E1" s="25" t="s">
        <v>187</v>
      </c>
      <c r="F1" s="118" t="s">
        <v>725</v>
      </c>
      <c r="G1" s="119" t="s">
        <v>3</v>
      </c>
      <c r="H1" s="120" t="s">
        <v>175</v>
      </c>
      <c r="I1" s="120" t="s">
        <v>2</v>
      </c>
      <c r="J1" s="177" t="s">
        <v>188</v>
      </c>
      <c r="K1" s="27" t="s">
        <v>710</v>
      </c>
      <c r="L1" s="150" t="s">
        <v>718</v>
      </c>
    </row>
    <row r="2" spans="1:12" ht="41.4" hidden="1" customHeight="1" x14ac:dyDescent="0.25">
      <c r="A2" s="15">
        <v>1</v>
      </c>
      <c r="B2" s="15"/>
      <c r="C2" s="125">
        <v>66908</v>
      </c>
      <c r="D2" s="67" t="s">
        <v>13</v>
      </c>
      <c r="E2" s="94">
        <v>30.4</v>
      </c>
      <c r="F2" s="121">
        <v>40102</v>
      </c>
      <c r="G2" s="95">
        <v>40088</v>
      </c>
      <c r="H2" s="143">
        <v>40123</v>
      </c>
      <c r="I2" s="96">
        <v>40168</v>
      </c>
      <c r="J2" s="178">
        <v>22.2</v>
      </c>
      <c r="K2" s="68"/>
      <c r="L2" s="12" t="s">
        <v>719</v>
      </c>
    </row>
    <row r="3" spans="1:12" ht="25.5" hidden="1" x14ac:dyDescent="0.25">
      <c r="A3" s="15">
        <f>A2+1</f>
        <v>2</v>
      </c>
      <c r="B3" s="15"/>
      <c r="C3" s="125">
        <v>76323</v>
      </c>
      <c r="D3" s="67" t="s">
        <v>328</v>
      </c>
      <c r="E3" s="104">
        <v>22</v>
      </c>
      <c r="F3" s="117">
        <v>40205</v>
      </c>
      <c r="G3" s="105">
        <v>40207</v>
      </c>
      <c r="H3" s="117">
        <v>40242</v>
      </c>
      <c r="I3" s="96">
        <v>40290</v>
      </c>
      <c r="J3" s="179">
        <v>21.9</v>
      </c>
      <c r="K3" s="70"/>
      <c r="L3" s="12" t="s">
        <v>719</v>
      </c>
    </row>
    <row r="4" spans="1:12" ht="25.5" hidden="1" x14ac:dyDescent="0.25">
      <c r="A4" s="15">
        <f>A3+1</f>
        <v>3</v>
      </c>
      <c r="B4" s="15"/>
      <c r="C4" s="125">
        <v>76830</v>
      </c>
      <c r="D4" s="67" t="s">
        <v>14</v>
      </c>
      <c r="E4" s="104">
        <v>8.9</v>
      </c>
      <c r="F4" s="117">
        <v>40212</v>
      </c>
      <c r="G4" s="105">
        <v>40305</v>
      </c>
      <c r="H4" s="117">
        <v>40340</v>
      </c>
      <c r="I4" s="96">
        <v>40379</v>
      </c>
      <c r="J4" s="179">
        <v>9.4</v>
      </c>
      <c r="K4" s="70"/>
      <c r="L4" s="12" t="s">
        <v>719</v>
      </c>
    </row>
    <row r="5" spans="1:12" ht="25.5" hidden="1" x14ac:dyDescent="0.25">
      <c r="A5" s="15">
        <f>A4+1</f>
        <v>4</v>
      </c>
      <c r="B5" s="15"/>
      <c r="C5" s="125" t="s">
        <v>11</v>
      </c>
      <c r="D5" s="67" t="s">
        <v>120</v>
      </c>
      <c r="E5" s="104">
        <v>60</v>
      </c>
      <c r="F5" s="117">
        <v>40254</v>
      </c>
      <c r="G5" s="105">
        <v>40277</v>
      </c>
      <c r="H5" s="117">
        <v>40312</v>
      </c>
      <c r="I5" s="96">
        <v>40354</v>
      </c>
      <c r="J5" s="179">
        <v>46.3</v>
      </c>
      <c r="K5" s="70"/>
      <c r="L5" s="12" t="s">
        <v>719</v>
      </c>
    </row>
    <row r="6" spans="1:12" ht="27.6" hidden="1" customHeight="1" x14ac:dyDescent="0.25">
      <c r="A6" s="15">
        <f>A5+1</f>
        <v>5</v>
      </c>
      <c r="B6" s="15"/>
      <c r="C6" s="125" t="s">
        <v>10</v>
      </c>
      <c r="D6" s="67" t="s">
        <v>321</v>
      </c>
      <c r="E6" s="104">
        <v>54</v>
      </c>
      <c r="F6" s="117">
        <v>40262</v>
      </c>
      <c r="G6" s="105"/>
      <c r="H6" s="117">
        <v>40268</v>
      </c>
      <c r="I6" s="117">
        <v>40380</v>
      </c>
      <c r="J6" s="179">
        <v>53</v>
      </c>
      <c r="K6" s="22"/>
      <c r="L6" s="12" t="s">
        <v>719</v>
      </c>
    </row>
    <row r="7" spans="1:12" ht="25.5" hidden="1" x14ac:dyDescent="0.25">
      <c r="A7" s="66"/>
      <c r="B7" s="66"/>
      <c r="C7" s="125">
        <v>76311</v>
      </c>
      <c r="D7" s="67" t="s">
        <v>331</v>
      </c>
      <c r="E7" s="104">
        <v>23</v>
      </c>
      <c r="F7" s="117">
        <v>40304</v>
      </c>
      <c r="G7" s="105">
        <v>40305</v>
      </c>
      <c r="H7" s="117">
        <v>40340</v>
      </c>
      <c r="I7" s="96">
        <v>40410</v>
      </c>
      <c r="J7" s="179">
        <v>21.4</v>
      </c>
      <c r="K7" s="70"/>
      <c r="L7" s="12" t="s">
        <v>719</v>
      </c>
    </row>
    <row r="8" spans="1:12" ht="25.5" hidden="1" x14ac:dyDescent="0.25">
      <c r="A8" s="15"/>
      <c r="B8" s="15"/>
      <c r="C8" s="125">
        <v>76318</v>
      </c>
      <c r="D8" s="67" t="s">
        <v>122</v>
      </c>
      <c r="E8" s="104">
        <v>27</v>
      </c>
      <c r="F8" s="117">
        <v>40304</v>
      </c>
      <c r="G8" s="105">
        <v>40354</v>
      </c>
      <c r="H8" s="117">
        <v>40389</v>
      </c>
      <c r="I8" s="136">
        <v>40452</v>
      </c>
      <c r="J8" s="179">
        <v>20.399999999999999</v>
      </c>
      <c r="K8" s="22"/>
      <c r="L8" s="12" t="s">
        <v>719</v>
      </c>
    </row>
    <row r="9" spans="1:12" ht="15" x14ac:dyDescent="0.25">
      <c r="A9" s="15">
        <v>1</v>
      </c>
      <c r="B9" s="14">
        <v>1</v>
      </c>
      <c r="C9" s="164" t="s">
        <v>728</v>
      </c>
      <c r="D9" s="171" t="s">
        <v>729</v>
      </c>
      <c r="E9" s="191"/>
      <c r="F9" s="169">
        <v>40568</v>
      </c>
      <c r="G9" s="88"/>
      <c r="H9" s="89"/>
      <c r="I9" s="169">
        <v>40696</v>
      </c>
      <c r="J9" s="196">
        <v>6.8</v>
      </c>
      <c r="K9" s="22"/>
      <c r="L9" s="12"/>
    </row>
    <row r="10" spans="1:12" ht="15" x14ac:dyDescent="0.25">
      <c r="A10" s="15">
        <f t="shared" ref="A10:B14" si="0">A9+1</f>
        <v>2</v>
      </c>
      <c r="B10" s="14">
        <f t="shared" si="0"/>
        <v>2</v>
      </c>
      <c r="C10" s="164" t="s">
        <v>730</v>
      </c>
      <c r="D10" s="171" t="s">
        <v>731</v>
      </c>
      <c r="E10" s="191"/>
      <c r="F10" s="169">
        <v>40428</v>
      </c>
      <c r="G10" s="88"/>
      <c r="H10" s="62"/>
      <c r="I10" s="169">
        <v>40724</v>
      </c>
      <c r="J10" s="196">
        <v>7.8</v>
      </c>
      <c r="K10" s="22"/>
      <c r="L10" s="12"/>
    </row>
    <row r="11" spans="1:12" ht="15" x14ac:dyDescent="0.25">
      <c r="A11" s="15">
        <f t="shared" si="0"/>
        <v>3</v>
      </c>
      <c r="B11" s="14">
        <f t="shared" si="0"/>
        <v>3</v>
      </c>
      <c r="C11" s="164" t="s">
        <v>732</v>
      </c>
      <c r="D11" s="171" t="s">
        <v>733</v>
      </c>
      <c r="E11" s="191"/>
      <c r="F11" s="169">
        <v>40428</v>
      </c>
      <c r="G11" s="88"/>
      <c r="H11" s="62"/>
      <c r="I11" s="169">
        <v>40724</v>
      </c>
      <c r="J11" s="196">
        <v>7.4</v>
      </c>
      <c r="K11" s="22"/>
      <c r="L11" s="12"/>
    </row>
    <row r="12" spans="1:12" ht="15" x14ac:dyDescent="0.25">
      <c r="A12" s="15">
        <f t="shared" si="0"/>
        <v>4</v>
      </c>
      <c r="B12" s="14">
        <f t="shared" si="0"/>
        <v>4</v>
      </c>
      <c r="C12" s="164" t="s">
        <v>734</v>
      </c>
      <c r="D12" s="171" t="s">
        <v>820</v>
      </c>
      <c r="E12" s="191"/>
      <c r="F12" s="169">
        <v>40501</v>
      </c>
      <c r="G12" s="88"/>
      <c r="H12" s="62"/>
      <c r="I12" s="169">
        <v>40724</v>
      </c>
      <c r="J12" s="196">
        <v>24.1</v>
      </c>
      <c r="K12" s="70"/>
      <c r="L12" s="12"/>
    </row>
    <row r="13" spans="1:12" ht="15" x14ac:dyDescent="0.25">
      <c r="A13" s="15">
        <f t="shared" si="0"/>
        <v>5</v>
      </c>
      <c r="B13" s="14">
        <f t="shared" si="0"/>
        <v>5</v>
      </c>
      <c r="C13" s="164" t="s">
        <v>735</v>
      </c>
      <c r="D13" s="171" t="s">
        <v>736</v>
      </c>
      <c r="E13" s="192"/>
      <c r="F13" s="169">
        <v>40428</v>
      </c>
      <c r="G13" s="98"/>
      <c r="H13" s="122"/>
      <c r="I13" s="169">
        <v>40729</v>
      </c>
      <c r="J13" s="196">
        <v>5.3</v>
      </c>
      <c r="K13" s="53"/>
      <c r="L13" s="12"/>
    </row>
    <row r="14" spans="1:12" ht="15" x14ac:dyDescent="0.25">
      <c r="A14" s="15">
        <f t="shared" si="0"/>
        <v>6</v>
      </c>
      <c r="B14" s="14">
        <f t="shared" si="0"/>
        <v>6</v>
      </c>
      <c r="C14" s="164" t="s">
        <v>737</v>
      </c>
      <c r="D14" s="171" t="s">
        <v>738</v>
      </c>
      <c r="E14" s="191"/>
      <c r="F14" s="169">
        <v>40428</v>
      </c>
      <c r="G14" s="88"/>
      <c r="H14" s="62"/>
      <c r="I14" s="169">
        <v>40729</v>
      </c>
      <c r="J14" s="196">
        <v>9.1999999999999993</v>
      </c>
      <c r="K14" s="22"/>
      <c r="L14" s="12"/>
    </row>
    <row r="15" spans="1:12" ht="15" x14ac:dyDescent="0.25">
      <c r="A15" s="15" t="e">
        <f>#REF!+1</f>
        <v>#REF!</v>
      </c>
      <c r="B15" s="14">
        <f t="shared" ref="B15:B46" si="1">B14+1</f>
        <v>7</v>
      </c>
      <c r="C15" s="164" t="s">
        <v>739</v>
      </c>
      <c r="D15" s="171" t="s">
        <v>740</v>
      </c>
      <c r="E15" s="191"/>
      <c r="F15" s="187">
        <v>40428</v>
      </c>
      <c r="G15" s="188"/>
      <c r="H15" s="189"/>
      <c r="I15" s="189">
        <v>40742</v>
      </c>
      <c r="J15" s="196">
        <v>1.3</v>
      </c>
      <c r="K15" s="22"/>
      <c r="L15" s="12"/>
    </row>
    <row r="16" spans="1:12" ht="15" x14ac:dyDescent="0.25">
      <c r="A16" s="15" t="e">
        <f t="shared" ref="A16:A47" si="2">A15+1</f>
        <v>#REF!</v>
      </c>
      <c r="B16" s="14">
        <f t="shared" si="1"/>
        <v>8</v>
      </c>
      <c r="C16" s="164" t="s">
        <v>741</v>
      </c>
      <c r="D16" s="171" t="s">
        <v>742</v>
      </c>
      <c r="E16" s="191"/>
      <c r="F16" s="169">
        <v>40431</v>
      </c>
      <c r="G16" s="88"/>
      <c r="H16" s="62"/>
      <c r="I16" s="190">
        <v>40746</v>
      </c>
      <c r="J16" s="196">
        <v>0.8</v>
      </c>
      <c r="K16" s="22"/>
      <c r="L16" s="12"/>
    </row>
    <row r="17" spans="1:12" ht="15" x14ac:dyDescent="0.25">
      <c r="A17" s="15" t="e">
        <f t="shared" si="2"/>
        <v>#REF!</v>
      </c>
      <c r="B17" s="14">
        <f t="shared" si="1"/>
        <v>9</v>
      </c>
      <c r="C17" s="164" t="s">
        <v>743</v>
      </c>
      <c r="D17" s="171" t="s">
        <v>744</v>
      </c>
      <c r="E17" s="191"/>
      <c r="F17" s="169">
        <v>40528</v>
      </c>
      <c r="G17" s="88"/>
      <c r="H17" s="89"/>
      <c r="I17" s="190">
        <v>40781</v>
      </c>
      <c r="J17" s="196">
        <v>2.8</v>
      </c>
      <c r="K17" s="22"/>
      <c r="L17" s="12"/>
    </row>
    <row r="18" spans="1:12" ht="15" x14ac:dyDescent="0.25">
      <c r="A18" s="15" t="e">
        <f t="shared" si="2"/>
        <v>#REF!</v>
      </c>
      <c r="B18" s="14">
        <f t="shared" si="1"/>
        <v>10</v>
      </c>
      <c r="C18" s="165" t="s">
        <v>745</v>
      </c>
      <c r="D18" s="171" t="s">
        <v>746</v>
      </c>
      <c r="E18" s="191"/>
      <c r="F18" s="169">
        <v>40528</v>
      </c>
      <c r="G18" s="88"/>
      <c r="H18" s="80"/>
      <c r="I18" s="190">
        <v>40781</v>
      </c>
      <c r="J18" s="196">
        <v>2.8</v>
      </c>
      <c r="K18" s="22"/>
      <c r="L18" s="12"/>
    </row>
    <row r="19" spans="1:12" s="69" customFormat="1" ht="15" x14ac:dyDescent="0.25">
      <c r="A19" s="15" t="e">
        <f t="shared" si="2"/>
        <v>#REF!</v>
      </c>
      <c r="B19" s="14">
        <f t="shared" si="1"/>
        <v>11</v>
      </c>
      <c r="C19" s="164" t="s">
        <v>747</v>
      </c>
      <c r="D19" s="171" t="s">
        <v>748</v>
      </c>
      <c r="E19" s="191"/>
      <c r="F19" s="169">
        <v>40466</v>
      </c>
      <c r="G19" s="88"/>
      <c r="H19" s="80"/>
      <c r="I19" s="169">
        <v>40794</v>
      </c>
      <c r="J19" s="196">
        <v>4.0999999999999996</v>
      </c>
      <c r="K19" s="22"/>
      <c r="L19" s="12"/>
    </row>
    <row r="20" spans="1:12" ht="15" x14ac:dyDescent="0.25">
      <c r="A20" s="15" t="e">
        <f t="shared" si="2"/>
        <v>#REF!</v>
      </c>
      <c r="B20" s="14">
        <f t="shared" si="1"/>
        <v>12</v>
      </c>
      <c r="C20" s="167" t="s">
        <v>778</v>
      </c>
      <c r="D20" s="172" t="s">
        <v>823</v>
      </c>
      <c r="E20" s="193">
        <v>122</v>
      </c>
      <c r="F20" s="170">
        <v>40802</v>
      </c>
      <c r="G20" s="88"/>
      <c r="H20" s="80"/>
      <c r="I20" s="170">
        <v>40899</v>
      </c>
      <c r="J20" s="197">
        <v>83.3</v>
      </c>
      <c r="K20" s="21"/>
      <c r="L20" s="12"/>
    </row>
    <row r="21" spans="1:12" ht="15" x14ac:dyDescent="0.25">
      <c r="A21" s="15" t="e">
        <f t="shared" si="2"/>
        <v>#REF!</v>
      </c>
      <c r="B21" s="14">
        <f t="shared" si="1"/>
        <v>13</v>
      </c>
      <c r="C21" s="167" t="s">
        <v>779</v>
      </c>
      <c r="D21" s="172" t="s">
        <v>824</v>
      </c>
      <c r="E21" s="193">
        <v>33.4</v>
      </c>
      <c r="F21" s="170">
        <v>40807</v>
      </c>
      <c r="G21" s="90"/>
      <c r="H21" s="80"/>
      <c r="I21" s="170">
        <v>40914</v>
      </c>
      <c r="J21" s="197">
        <v>18.899999999999999</v>
      </c>
      <c r="K21" s="21"/>
      <c r="L21" s="12"/>
    </row>
    <row r="22" spans="1:12" ht="15" x14ac:dyDescent="0.25">
      <c r="A22" s="15" t="e">
        <f t="shared" si="2"/>
        <v>#REF!</v>
      </c>
      <c r="B22" s="14">
        <f t="shared" si="1"/>
        <v>14</v>
      </c>
      <c r="C22" s="167" t="s">
        <v>780</v>
      </c>
      <c r="D22" s="172" t="s">
        <v>825</v>
      </c>
      <c r="E22" s="193">
        <v>6.5</v>
      </c>
      <c r="F22" s="170">
        <v>40807</v>
      </c>
      <c r="G22" s="88"/>
      <c r="H22" s="80"/>
      <c r="I22" s="170">
        <v>40947</v>
      </c>
      <c r="J22" s="197">
        <v>6.2</v>
      </c>
      <c r="K22" s="21"/>
      <c r="L22" s="12"/>
    </row>
    <row r="23" spans="1:12" ht="15" x14ac:dyDescent="0.25">
      <c r="A23" s="15" t="e">
        <f t="shared" si="2"/>
        <v>#REF!</v>
      </c>
      <c r="B23" s="14">
        <f t="shared" si="1"/>
        <v>15</v>
      </c>
      <c r="C23" s="167" t="s">
        <v>777</v>
      </c>
      <c r="D23" s="172" t="s">
        <v>822</v>
      </c>
      <c r="E23" s="193">
        <v>15.5</v>
      </c>
      <c r="F23" s="170">
        <v>40793</v>
      </c>
      <c r="G23" s="88"/>
      <c r="H23" s="80"/>
      <c r="I23" s="170">
        <v>40949</v>
      </c>
      <c r="J23" s="197">
        <v>11.6</v>
      </c>
      <c r="K23" s="22"/>
      <c r="L23" s="12"/>
    </row>
    <row r="24" spans="1:12" ht="15" x14ac:dyDescent="0.25">
      <c r="A24" s="15" t="e">
        <f t="shared" si="2"/>
        <v>#REF!</v>
      </c>
      <c r="B24" s="14">
        <f t="shared" si="1"/>
        <v>16</v>
      </c>
      <c r="C24" s="167" t="s">
        <v>781</v>
      </c>
      <c r="D24" s="172" t="s">
        <v>750</v>
      </c>
      <c r="E24" s="193">
        <v>22.5</v>
      </c>
      <c r="F24" s="170">
        <v>40876</v>
      </c>
      <c r="G24" s="98"/>
      <c r="H24" s="122"/>
      <c r="I24" s="170">
        <v>41036</v>
      </c>
      <c r="J24" s="197">
        <v>65</v>
      </c>
      <c r="K24" s="53"/>
      <c r="L24" s="12"/>
    </row>
    <row r="25" spans="1:12" ht="15" x14ac:dyDescent="0.25">
      <c r="A25" s="15" t="e">
        <f t="shared" si="2"/>
        <v>#REF!</v>
      </c>
      <c r="B25" s="14">
        <f t="shared" si="1"/>
        <v>17</v>
      </c>
      <c r="C25" s="167" t="s">
        <v>785</v>
      </c>
      <c r="D25" s="172" t="s">
        <v>827</v>
      </c>
      <c r="E25" s="193">
        <v>3.3</v>
      </c>
      <c r="F25" s="170">
        <v>40927</v>
      </c>
      <c r="G25" s="81"/>
      <c r="H25" s="80"/>
      <c r="I25" s="170">
        <v>41085</v>
      </c>
      <c r="J25" s="197">
        <v>2.4</v>
      </c>
      <c r="K25" s="21"/>
      <c r="L25" s="12"/>
    </row>
    <row r="26" spans="1:12" s="69" customFormat="1" ht="15" x14ac:dyDescent="0.25">
      <c r="A26" s="15" t="e">
        <f t="shared" si="2"/>
        <v>#REF!</v>
      </c>
      <c r="B26" s="14">
        <f t="shared" si="1"/>
        <v>18</v>
      </c>
      <c r="C26" s="167" t="s">
        <v>788</v>
      </c>
      <c r="D26" s="172" t="s">
        <v>829</v>
      </c>
      <c r="E26" s="193">
        <v>12.7</v>
      </c>
      <c r="F26" s="170">
        <v>41047</v>
      </c>
      <c r="G26" s="81"/>
      <c r="H26" s="80"/>
      <c r="I26" s="170">
        <v>41129</v>
      </c>
      <c r="J26" s="197">
        <v>11.4</v>
      </c>
      <c r="K26" s="21"/>
      <c r="L26" s="12"/>
    </row>
    <row r="27" spans="1:12" ht="15" x14ac:dyDescent="0.25">
      <c r="A27" s="15" t="e">
        <f t="shared" si="2"/>
        <v>#REF!</v>
      </c>
      <c r="B27" s="14">
        <f t="shared" si="1"/>
        <v>19</v>
      </c>
      <c r="C27" s="167" t="s">
        <v>790</v>
      </c>
      <c r="D27" s="172" t="s">
        <v>831</v>
      </c>
      <c r="E27" s="193">
        <v>14.5</v>
      </c>
      <c r="F27" s="170">
        <v>41047</v>
      </c>
      <c r="G27" s="98"/>
      <c r="H27" s="122"/>
      <c r="I27" s="170">
        <v>41129</v>
      </c>
      <c r="J27" s="197">
        <v>12.7</v>
      </c>
      <c r="K27" s="53"/>
      <c r="L27" s="12"/>
    </row>
    <row r="28" spans="1:12" ht="15" x14ac:dyDescent="0.25">
      <c r="A28" s="15" t="e">
        <f t="shared" si="2"/>
        <v>#REF!</v>
      </c>
      <c r="B28" s="14">
        <f t="shared" si="1"/>
        <v>20</v>
      </c>
      <c r="C28" s="167" t="s">
        <v>789</v>
      </c>
      <c r="D28" s="172" t="s">
        <v>830</v>
      </c>
      <c r="E28" s="193">
        <v>14.5</v>
      </c>
      <c r="F28" s="170">
        <v>41047</v>
      </c>
      <c r="G28" s="81"/>
      <c r="H28" s="80"/>
      <c r="I28" s="170">
        <v>41141</v>
      </c>
      <c r="J28" s="197">
        <v>12.7</v>
      </c>
      <c r="K28" s="21"/>
      <c r="L28" s="12"/>
    </row>
    <row r="29" spans="1:12" ht="15" x14ac:dyDescent="0.25">
      <c r="A29" s="15" t="e">
        <f t="shared" si="2"/>
        <v>#REF!</v>
      </c>
      <c r="B29" s="14">
        <f t="shared" si="1"/>
        <v>21</v>
      </c>
      <c r="C29" s="167" t="s">
        <v>784</v>
      </c>
      <c r="D29" s="172" t="s">
        <v>826</v>
      </c>
      <c r="E29" s="193">
        <v>2.1</v>
      </c>
      <c r="F29" s="170">
        <v>40927</v>
      </c>
      <c r="G29" s="81"/>
      <c r="H29" s="80"/>
      <c r="I29" s="170">
        <v>41143</v>
      </c>
      <c r="J29" s="197">
        <v>1.6</v>
      </c>
      <c r="K29" s="21"/>
      <c r="L29" s="12"/>
    </row>
    <row r="30" spans="1:12" ht="15" x14ac:dyDescent="0.25">
      <c r="A30" s="15" t="e">
        <f t="shared" si="2"/>
        <v>#REF!</v>
      </c>
      <c r="B30" s="14">
        <f t="shared" si="1"/>
        <v>22</v>
      </c>
      <c r="C30" s="167" t="s">
        <v>791</v>
      </c>
      <c r="D30" s="172" t="s">
        <v>832</v>
      </c>
      <c r="E30" s="193">
        <v>13.3</v>
      </c>
      <c r="F30" s="170">
        <v>41047</v>
      </c>
      <c r="G30" s="81"/>
      <c r="H30" s="80"/>
      <c r="I30" s="170">
        <v>41177</v>
      </c>
      <c r="J30" s="197">
        <v>12.5</v>
      </c>
      <c r="K30" s="21"/>
      <c r="L30" s="12"/>
    </row>
    <row r="31" spans="1:12" ht="25.5" x14ac:dyDescent="0.25">
      <c r="A31" s="15" t="e">
        <f t="shared" si="2"/>
        <v>#REF!</v>
      </c>
      <c r="B31" s="14">
        <f t="shared" si="1"/>
        <v>23</v>
      </c>
      <c r="C31" s="167" t="s">
        <v>792</v>
      </c>
      <c r="D31" s="172" t="s">
        <v>833</v>
      </c>
      <c r="E31" s="193">
        <v>47.5</v>
      </c>
      <c r="F31" s="170">
        <v>41079</v>
      </c>
      <c r="G31" s="81"/>
      <c r="H31" s="80"/>
      <c r="I31" s="170">
        <v>41199</v>
      </c>
      <c r="J31" s="197">
        <v>41.2</v>
      </c>
      <c r="K31" s="21"/>
      <c r="L31" s="12"/>
    </row>
    <row r="32" spans="1:12" ht="25.5" x14ac:dyDescent="0.25">
      <c r="A32" s="15" t="e">
        <f t="shared" si="2"/>
        <v>#REF!</v>
      </c>
      <c r="B32" s="14">
        <f t="shared" si="1"/>
        <v>24</v>
      </c>
      <c r="C32" s="167" t="s">
        <v>782</v>
      </c>
      <c r="D32" s="172" t="s">
        <v>751</v>
      </c>
      <c r="E32" s="193">
        <v>1.9</v>
      </c>
      <c r="F32" s="170">
        <v>40927</v>
      </c>
      <c r="G32" s="81"/>
      <c r="H32" s="80"/>
      <c r="I32" s="170">
        <v>41241</v>
      </c>
      <c r="J32" s="197">
        <v>1.7</v>
      </c>
      <c r="K32" s="21"/>
      <c r="L32" s="12"/>
    </row>
    <row r="33" spans="1:12" ht="25.5" x14ac:dyDescent="0.25">
      <c r="A33" s="15" t="e">
        <f t="shared" si="2"/>
        <v>#REF!</v>
      </c>
      <c r="B33" s="14">
        <f t="shared" si="1"/>
        <v>25</v>
      </c>
      <c r="C33" s="167" t="s">
        <v>783</v>
      </c>
      <c r="D33" s="172" t="s">
        <v>752</v>
      </c>
      <c r="E33" s="193">
        <v>1.6</v>
      </c>
      <c r="F33" s="170">
        <v>40927</v>
      </c>
      <c r="G33" s="81"/>
      <c r="H33" s="80"/>
      <c r="I33" s="170">
        <v>41241</v>
      </c>
      <c r="J33" s="197">
        <v>1.4</v>
      </c>
      <c r="K33" s="21"/>
      <c r="L33" s="12"/>
    </row>
    <row r="34" spans="1:12" ht="26.4" x14ac:dyDescent="0.3">
      <c r="A34" s="15" t="e">
        <f t="shared" si="2"/>
        <v>#REF!</v>
      </c>
      <c r="B34" s="14">
        <f t="shared" si="1"/>
        <v>26</v>
      </c>
      <c r="C34" s="167" t="s">
        <v>786</v>
      </c>
      <c r="D34" s="172" t="s">
        <v>753</v>
      </c>
      <c r="E34" s="193">
        <v>0.5</v>
      </c>
      <c r="F34" s="170">
        <v>40927</v>
      </c>
      <c r="G34" s="81"/>
      <c r="H34" s="80"/>
      <c r="I34" s="170">
        <v>41302</v>
      </c>
      <c r="J34" s="197">
        <v>0.4</v>
      </c>
      <c r="K34" s="21"/>
      <c r="L34" s="12"/>
    </row>
    <row r="35" spans="1:12" ht="26.4" x14ac:dyDescent="0.3">
      <c r="A35" s="15" t="e">
        <f t="shared" si="2"/>
        <v>#REF!</v>
      </c>
      <c r="B35" s="14">
        <f t="shared" si="1"/>
        <v>27</v>
      </c>
      <c r="C35" s="166" t="s">
        <v>787</v>
      </c>
      <c r="D35" s="172" t="s">
        <v>828</v>
      </c>
      <c r="E35" s="193">
        <v>1.9</v>
      </c>
      <c r="F35" s="170">
        <v>41033</v>
      </c>
      <c r="G35" s="81"/>
      <c r="H35" s="80"/>
      <c r="I35" s="170">
        <v>41361</v>
      </c>
      <c r="J35" s="197">
        <v>1.6</v>
      </c>
      <c r="K35" s="21"/>
      <c r="L35" s="12"/>
    </row>
    <row r="36" spans="1:12" ht="26.4" x14ac:dyDescent="0.3">
      <c r="A36" s="15" t="e">
        <f t="shared" si="2"/>
        <v>#REF!</v>
      </c>
      <c r="B36" s="14">
        <f t="shared" si="1"/>
        <v>28</v>
      </c>
      <c r="C36" s="167" t="s">
        <v>798</v>
      </c>
      <c r="D36" s="172" t="s">
        <v>836</v>
      </c>
      <c r="E36" s="193">
        <v>3</v>
      </c>
      <c r="F36" s="170">
        <v>41249</v>
      </c>
      <c r="G36" s="81"/>
      <c r="H36" s="80"/>
      <c r="I36" s="170">
        <v>41389</v>
      </c>
      <c r="J36" s="197">
        <v>2</v>
      </c>
      <c r="K36" s="21"/>
      <c r="L36" s="12"/>
    </row>
    <row r="37" spans="1:12" ht="26.4" x14ac:dyDescent="0.3">
      <c r="A37" s="15" t="e">
        <f t="shared" si="2"/>
        <v>#REF!</v>
      </c>
      <c r="B37" s="14">
        <f t="shared" si="1"/>
        <v>29</v>
      </c>
      <c r="C37" s="167" t="s">
        <v>794</v>
      </c>
      <c r="D37" s="172" t="s">
        <v>821</v>
      </c>
      <c r="E37" s="193">
        <v>4.5999999999999996</v>
      </c>
      <c r="F37" s="170">
        <v>41095</v>
      </c>
      <c r="G37" s="81"/>
      <c r="H37" s="80"/>
      <c r="I37" s="170">
        <v>41396</v>
      </c>
      <c r="J37" s="197">
        <v>2.9</v>
      </c>
      <c r="K37" s="21"/>
      <c r="L37" s="12"/>
    </row>
    <row r="38" spans="1:12" ht="26.4" x14ac:dyDescent="0.3">
      <c r="A38" s="15" t="e">
        <f t="shared" si="2"/>
        <v>#REF!</v>
      </c>
      <c r="B38" s="14">
        <f t="shared" si="1"/>
        <v>30</v>
      </c>
      <c r="C38" s="167" t="s">
        <v>797</v>
      </c>
      <c r="D38" s="172" t="s">
        <v>835</v>
      </c>
      <c r="E38" s="193">
        <v>9.6</v>
      </c>
      <c r="F38" s="170">
        <v>41242</v>
      </c>
      <c r="G38" s="81"/>
      <c r="H38" s="80"/>
      <c r="I38" s="170">
        <v>41402</v>
      </c>
      <c r="J38" s="197">
        <v>6.6</v>
      </c>
      <c r="K38" s="21"/>
      <c r="L38" s="12"/>
    </row>
    <row r="39" spans="1:12" ht="26.4" x14ac:dyDescent="0.3">
      <c r="A39" s="15" t="e">
        <f t="shared" si="2"/>
        <v>#REF!</v>
      </c>
      <c r="B39" s="14">
        <f t="shared" si="1"/>
        <v>31</v>
      </c>
      <c r="C39" s="167" t="s">
        <v>793</v>
      </c>
      <c r="D39" s="172" t="s">
        <v>834</v>
      </c>
      <c r="E39" s="193">
        <v>1.6</v>
      </c>
      <c r="F39" s="170">
        <v>41085</v>
      </c>
      <c r="G39" s="81"/>
      <c r="H39" s="80"/>
      <c r="I39" s="170">
        <v>41409</v>
      </c>
      <c r="J39" s="197">
        <v>1.7</v>
      </c>
      <c r="K39" s="21"/>
      <c r="L39" s="12"/>
    </row>
    <row r="40" spans="1:12" x14ac:dyDescent="0.3">
      <c r="A40" s="15" t="e">
        <f t="shared" si="2"/>
        <v>#REF!</v>
      </c>
      <c r="B40" s="14">
        <f t="shared" si="1"/>
        <v>32</v>
      </c>
      <c r="C40" s="167" t="s">
        <v>795</v>
      </c>
      <c r="D40" s="172" t="s">
        <v>754</v>
      </c>
      <c r="E40" s="194">
        <v>5.3</v>
      </c>
      <c r="F40" s="170">
        <v>41129</v>
      </c>
      <c r="G40" s="85"/>
      <c r="H40" s="113"/>
      <c r="I40" s="170">
        <v>41473</v>
      </c>
      <c r="J40" s="197">
        <v>4.0999999999999996</v>
      </c>
      <c r="K40" s="21"/>
      <c r="L40" s="12"/>
    </row>
    <row r="41" spans="1:12" ht="26.4" x14ac:dyDescent="0.3">
      <c r="A41" s="15" t="e">
        <f t="shared" si="2"/>
        <v>#REF!</v>
      </c>
      <c r="B41" s="14">
        <f t="shared" si="1"/>
        <v>33</v>
      </c>
      <c r="C41" s="164" t="s">
        <v>796</v>
      </c>
      <c r="D41" s="171" t="s">
        <v>755</v>
      </c>
      <c r="E41" s="194">
        <v>4.4000000000000004</v>
      </c>
      <c r="F41" s="169">
        <v>41137</v>
      </c>
      <c r="G41" s="81"/>
      <c r="H41" s="80"/>
      <c r="I41" s="170">
        <v>41485</v>
      </c>
      <c r="J41" s="197">
        <v>3</v>
      </c>
      <c r="K41" s="21"/>
      <c r="L41" s="12"/>
    </row>
    <row r="42" spans="1:12" ht="26.4" x14ac:dyDescent="0.3">
      <c r="A42" s="15" t="e">
        <f t="shared" si="2"/>
        <v>#REF!</v>
      </c>
      <c r="B42" s="14">
        <f t="shared" si="1"/>
        <v>34</v>
      </c>
      <c r="C42" s="166" t="s">
        <v>806</v>
      </c>
      <c r="D42" s="172" t="s">
        <v>761</v>
      </c>
      <c r="E42" s="193">
        <v>61</v>
      </c>
      <c r="F42" s="170">
        <v>41389</v>
      </c>
      <c r="G42" s="81"/>
      <c r="H42" s="80"/>
      <c r="I42" s="169">
        <v>41506</v>
      </c>
      <c r="J42" s="196">
        <v>53.8</v>
      </c>
      <c r="K42" s="21"/>
      <c r="L42" s="12"/>
    </row>
    <row r="43" spans="1:12" s="3" customFormat="1" x14ac:dyDescent="0.3">
      <c r="A43" s="15" t="e">
        <f t="shared" si="2"/>
        <v>#REF!</v>
      </c>
      <c r="B43" s="14">
        <f t="shared" si="1"/>
        <v>35</v>
      </c>
      <c r="C43" s="167" t="s">
        <v>799</v>
      </c>
      <c r="D43" s="172" t="s">
        <v>837</v>
      </c>
      <c r="E43" s="193">
        <v>12.5</v>
      </c>
      <c r="F43" s="170">
        <v>41254</v>
      </c>
      <c r="G43" s="81"/>
      <c r="H43" s="80"/>
      <c r="I43" s="170">
        <v>41557</v>
      </c>
      <c r="J43" s="197">
        <v>11.4</v>
      </c>
      <c r="K43" s="21"/>
      <c r="L43" s="11"/>
    </row>
    <row r="44" spans="1:12" s="3" customFormat="1" ht="26.4" x14ac:dyDescent="0.3">
      <c r="A44" s="15" t="e">
        <f t="shared" si="2"/>
        <v>#REF!</v>
      </c>
      <c r="B44" s="14">
        <f t="shared" si="1"/>
        <v>36</v>
      </c>
      <c r="C44" s="167" t="s">
        <v>807</v>
      </c>
      <c r="D44" s="172" t="s">
        <v>762</v>
      </c>
      <c r="E44" s="193">
        <v>2.5</v>
      </c>
      <c r="F44" s="170">
        <v>41442</v>
      </c>
      <c r="G44" s="81"/>
      <c r="H44" s="80"/>
      <c r="I44" s="169">
        <v>41572</v>
      </c>
      <c r="J44" s="196">
        <v>1.4</v>
      </c>
      <c r="K44" s="21"/>
      <c r="L44" s="12"/>
    </row>
    <row r="45" spans="1:12" s="3" customFormat="1" ht="17.25" customHeight="1" x14ac:dyDescent="0.3">
      <c r="A45" s="15" t="e">
        <f t="shared" si="2"/>
        <v>#REF!</v>
      </c>
      <c r="B45" s="14">
        <f t="shared" si="1"/>
        <v>37</v>
      </c>
      <c r="C45" s="168" t="s">
        <v>764</v>
      </c>
      <c r="D45" s="173" t="s">
        <v>839</v>
      </c>
      <c r="E45" s="195">
        <v>42.3</v>
      </c>
      <c r="F45" s="170">
        <v>41509</v>
      </c>
      <c r="G45" s="98"/>
      <c r="H45" s="122"/>
      <c r="I45" s="169">
        <v>41585</v>
      </c>
      <c r="J45" s="196">
        <v>43.1</v>
      </c>
      <c r="K45" s="53"/>
      <c r="L45" s="12"/>
    </row>
    <row r="46" spans="1:12" ht="27.75" customHeight="1" x14ac:dyDescent="0.3">
      <c r="A46" s="15" t="e">
        <f t="shared" si="2"/>
        <v>#REF!</v>
      </c>
      <c r="B46" s="14">
        <f t="shared" si="1"/>
        <v>38</v>
      </c>
      <c r="C46" s="167" t="s">
        <v>805</v>
      </c>
      <c r="D46" s="172" t="s">
        <v>838</v>
      </c>
      <c r="E46" s="193">
        <v>26.4</v>
      </c>
      <c r="F46" s="170">
        <v>41317</v>
      </c>
      <c r="G46" s="81"/>
      <c r="H46" s="80"/>
      <c r="I46" s="170">
        <v>41613</v>
      </c>
      <c r="J46" s="197">
        <v>22.5</v>
      </c>
      <c r="K46" s="21"/>
      <c r="L46" s="12"/>
    </row>
    <row r="47" spans="1:12" x14ac:dyDescent="0.3">
      <c r="A47" s="15" t="e">
        <f t="shared" si="2"/>
        <v>#REF!</v>
      </c>
      <c r="B47" s="14">
        <f t="shared" ref="B47:B66" si="3">B46+1</f>
        <v>39</v>
      </c>
      <c r="C47" s="166" t="s">
        <v>776</v>
      </c>
      <c r="D47" s="172" t="s">
        <v>749</v>
      </c>
      <c r="E47" s="193">
        <v>1</v>
      </c>
      <c r="F47" s="170">
        <v>40716</v>
      </c>
      <c r="G47" s="88"/>
      <c r="H47" s="113"/>
      <c r="I47" s="199">
        <v>41628</v>
      </c>
      <c r="J47" s="200">
        <v>0.8</v>
      </c>
      <c r="K47" s="22"/>
      <c r="L47" s="12"/>
    </row>
    <row r="48" spans="1:12" ht="26.4" x14ac:dyDescent="0.3">
      <c r="A48" s="15" t="e">
        <f t="shared" ref="A48:A66" si="4">A47+1</f>
        <v>#REF!</v>
      </c>
      <c r="B48" s="14">
        <f t="shared" si="3"/>
        <v>40</v>
      </c>
      <c r="C48" s="167" t="s">
        <v>804</v>
      </c>
      <c r="D48" s="172" t="s">
        <v>760</v>
      </c>
      <c r="E48" s="193">
        <v>1</v>
      </c>
      <c r="F48" s="170">
        <v>41312</v>
      </c>
      <c r="G48" s="81"/>
      <c r="H48" s="80"/>
      <c r="I48" s="170">
        <v>41631</v>
      </c>
      <c r="J48" s="197">
        <v>0.5</v>
      </c>
      <c r="K48" s="21"/>
      <c r="L48" s="12"/>
    </row>
    <row r="49" spans="1:76" s="4" customFormat="1" x14ac:dyDescent="0.3">
      <c r="A49" s="15" t="e">
        <f t="shared" si="4"/>
        <v>#REF!</v>
      </c>
      <c r="B49" s="14">
        <f t="shared" si="3"/>
        <v>41</v>
      </c>
      <c r="C49" s="167" t="s">
        <v>803</v>
      </c>
      <c r="D49" s="172" t="s">
        <v>759</v>
      </c>
      <c r="E49" s="193">
        <v>2.5</v>
      </c>
      <c r="F49" s="170">
        <v>41306</v>
      </c>
      <c r="G49" s="81"/>
      <c r="H49" s="80"/>
      <c r="I49" s="169">
        <v>41773</v>
      </c>
      <c r="J49" s="197">
        <v>1.3</v>
      </c>
      <c r="K49" s="21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x14ac:dyDescent="0.3">
      <c r="A50" s="15" t="e">
        <f t="shared" si="4"/>
        <v>#REF!</v>
      </c>
      <c r="B50" s="14">
        <f t="shared" si="3"/>
        <v>42</v>
      </c>
      <c r="C50" s="167" t="s">
        <v>800</v>
      </c>
      <c r="D50" s="172" t="s">
        <v>756</v>
      </c>
      <c r="E50" s="193">
        <v>2.5</v>
      </c>
      <c r="F50" s="170">
        <v>41306</v>
      </c>
      <c r="G50" s="81"/>
      <c r="H50" s="80"/>
      <c r="I50" s="169">
        <v>41808</v>
      </c>
      <c r="J50" s="197">
        <v>2.5</v>
      </c>
      <c r="K50" s="21"/>
      <c r="L50" s="11"/>
    </row>
    <row r="51" spans="1:76" x14ac:dyDescent="0.3">
      <c r="A51" s="15" t="e">
        <f t="shared" si="4"/>
        <v>#REF!</v>
      </c>
      <c r="B51" s="14">
        <f t="shared" si="3"/>
        <v>43</v>
      </c>
      <c r="C51" s="167" t="s">
        <v>802</v>
      </c>
      <c r="D51" s="172" t="s">
        <v>758</v>
      </c>
      <c r="E51" s="193">
        <v>2.5</v>
      </c>
      <c r="F51" s="170">
        <v>41306</v>
      </c>
      <c r="G51" s="81"/>
      <c r="H51" s="80"/>
      <c r="I51" s="169">
        <v>41816</v>
      </c>
      <c r="J51" s="197">
        <v>1.8</v>
      </c>
      <c r="K51" s="21"/>
      <c r="L51" s="11"/>
    </row>
    <row r="52" spans="1:76" x14ac:dyDescent="0.3">
      <c r="A52" s="15" t="e">
        <f t="shared" si="4"/>
        <v>#REF!</v>
      </c>
      <c r="B52" s="14">
        <f t="shared" si="3"/>
        <v>44</v>
      </c>
      <c r="C52" s="166" t="s">
        <v>801</v>
      </c>
      <c r="D52" s="172" t="s">
        <v>757</v>
      </c>
      <c r="E52" s="193">
        <v>2.5</v>
      </c>
      <c r="F52" s="170">
        <v>41306</v>
      </c>
      <c r="G52" s="81"/>
      <c r="H52" s="80"/>
      <c r="I52" s="169">
        <v>41820</v>
      </c>
      <c r="J52" s="197">
        <v>4.3</v>
      </c>
      <c r="K52" s="21"/>
      <c r="L52" s="12"/>
    </row>
    <row r="53" spans="1:76" ht="26.4" x14ac:dyDescent="0.3">
      <c r="A53" s="15" t="e">
        <f t="shared" si="4"/>
        <v>#REF!</v>
      </c>
      <c r="B53" s="14">
        <f t="shared" si="3"/>
        <v>45</v>
      </c>
      <c r="C53" s="167" t="s">
        <v>808</v>
      </c>
      <c r="D53" s="172" t="s">
        <v>763</v>
      </c>
      <c r="E53" s="193">
        <v>22.3</v>
      </c>
      <c r="F53" s="170">
        <v>41541</v>
      </c>
      <c r="G53" s="81"/>
      <c r="H53" s="80"/>
      <c r="I53" s="169">
        <v>41830</v>
      </c>
      <c r="J53" s="196">
        <v>18.3</v>
      </c>
      <c r="K53" s="21"/>
      <c r="L53" s="11"/>
    </row>
    <row r="54" spans="1:76" x14ac:dyDescent="0.3">
      <c r="A54" s="15" t="e">
        <f t="shared" si="4"/>
        <v>#REF!</v>
      </c>
      <c r="B54" s="14">
        <f t="shared" si="3"/>
        <v>46</v>
      </c>
      <c r="C54" s="166" t="s">
        <v>813</v>
      </c>
      <c r="D54" s="172" t="s">
        <v>769</v>
      </c>
      <c r="E54" s="193">
        <v>12.8</v>
      </c>
      <c r="F54" s="170">
        <v>41778</v>
      </c>
      <c r="G54" s="81"/>
      <c r="H54" s="80"/>
      <c r="I54" s="169">
        <v>41844</v>
      </c>
      <c r="J54" s="196">
        <v>7.2</v>
      </c>
      <c r="K54" s="21"/>
      <c r="L54" s="12"/>
    </row>
    <row r="55" spans="1:76" x14ac:dyDescent="0.3">
      <c r="A55" s="15" t="e">
        <f t="shared" si="4"/>
        <v>#REF!</v>
      </c>
      <c r="B55" s="14">
        <f t="shared" si="3"/>
        <v>47</v>
      </c>
      <c r="C55" s="166" t="s">
        <v>814</v>
      </c>
      <c r="D55" s="172" t="s">
        <v>770</v>
      </c>
      <c r="E55" s="193">
        <v>11.3</v>
      </c>
      <c r="F55" s="170">
        <v>41778</v>
      </c>
      <c r="G55" s="81"/>
      <c r="H55" s="80"/>
      <c r="I55" s="169">
        <v>41856</v>
      </c>
      <c r="J55" s="196">
        <v>6.2</v>
      </c>
      <c r="K55" s="21"/>
      <c r="L55" s="12"/>
    </row>
    <row r="56" spans="1:76" x14ac:dyDescent="0.3">
      <c r="A56" s="15" t="e">
        <f t="shared" si="4"/>
        <v>#REF!</v>
      </c>
      <c r="B56" s="14">
        <f t="shared" si="3"/>
        <v>48</v>
      </c>
      <c r="C56" s="166" t="s">
        <v>811</v>
      </c>
      <c r="D56" s="172" t="s">
        <v>767</v>
      </c>
      <c r="E56" s="193">
        <v>10.4</v>
      </c>
      <c r="F56" s="170">
        <v>41778</v>
      </c>
      <c r="G56" s="81"/>
      <c r="H56" s="80"/>
      <c r="I56" s="169">
        <v>41857</v>
      </c>
      <c r="J56" s="196">
        <v>5.8</v>
      </c>
      <c r="K56" s="22"/>
      <c r="L56" s="12"/>
    </row>
    <row r="57" spans="1:76" x14ac:dyDescent="0.3">
      <c r="A57" s="15" t="e">
        <f t="shared" si="4"/>
        <v>#REF!</v>
      </c>
      <c r="B57" s="14">
        <f t="shared" si="3"/>
        <v>49</v>
      </c>
      <c r="C57" s="166" t="s">
        <v>812</v>
      </c>
      <c r="D57" s="172" t="s">
        <v>768</v>
      </c>
      <c r="E57" s="193">
        <v>11.3</v>
      </c>
      <c r="F57" s="170">
        <v>41778</v>
      </c>
      <c r="G57" s="81"/>
      <c r="H57" s="80"/>
      <c r="I57" s="169">
        <v>41857</v>
      </c>
      <c r="J57" s="196">
        <v>7.2</v>
      </c>
      <c r="K57" s="21"/>
      <c r="L57" s="12"/>
    </row>
    <row r="58" spans="1:76" x14ac:dyDescent="0.3">
      <c r="A58" s="15" t="e">
        <f t="shared" si="4"/>
        <v>#REF!</v>
      </c>
      <c r="B58" s="14">
        <f t="shared" si="3"/>
        <v>50</v>
      </c>
      <c r="C58" s="168" t="s">
        <v>810</v>
      </c>
      <c r="D58" s="173" t="s">
        <v>766</v>
      </c>
      <c r="E58" s="194">
        <v>3.5</v>
      </c>
      <c r="F58" s="170">
        <v>41691</v>
      </c>
      <c r="G58" s="81"/>
      <c r="H58" s="80"/>
      <c r="I58" s="169">
        <v>41865</v>
      </c>
      <c r="J58" s="196">
        <v>4.5</v>
      </c>
      <c r="K58" s="21"/>
      <c r="L58" s="12"/>
    </row>
    <row r="59" spans="1:76" x14ac:dyDescent="0.3">
      <c r="A59" s="15" t="e">
        <f t="shared" si="4"/>
        <v>#REF!</v>
      </c>
      <c r="B59" s="14">
        <f t="shared" si="3"/>
        <v>51</v>
      </c>
      <c r="C59" s="168" t="s">
        <v>809</v>
      </c>
      <c r="D59" s="173" t="s">
        <v>765</v>
      </c>
      <c r="E59" s="194">
        <v>7</v>
      </c>
      <c r="F59" s="170">
        <v>41709</v>
      </c>
      <c r="G59" s="81"/>
      <c r="H59" s="80"/>
      <c r="I59" s="169">
        <v>42044</v>
      </c>
      <c r="J59" s="196">
        <v>9.7458600000000004</v>
      </c>
      <c r="K59" s="21"/>
      <c r="L59" s="12"/>
    </row>
    <row r="60" spans="1:76" ht="26.4" x14ac:dyDescent="0.3">
      <c r="A60" s="15" t="e">
        <f t="shared" si="4"/>
        <v>#REF!</v>
      </c>
      <c r="B60" s="14">
        <f t="shared" si="3"/>
        <v>52</v>
      </c>
      <c r="C60" s="166" t="s">
        <v>815</v>
      </c>
      <c r="D60" s="172" t="s">
        <v>771</v>
      </c>
      <c r="E60" s="193">
        <v>1.5</v>
      </c>
      <c r="F60" s="170">
        <v>41787</v>
      </c>
      <c r="G60" s="81"/>
      <c r="H60" s="80"/>
      <c r="I60" s="169">
        <v>42247</v>
      </c>
      <c r="J60" s="196">
        <v>1.4791000000000001</v>
      </c>
      <c r="K60" s="21"/>
      <c r="L60" s="12"/>
    </row>
    <row r="61" spans="1:76" ht="26.4" x14ac:dyDescent="0.3">
      <c r="A61" s="15" t="e">
        <f t="shared" si="4"/>
        <v>#REF!</v>
      </c>
      <c r="B61" s="14">
        <f t="shared" si="3"/>
        <v>53</v>
      </c>
      <c r="C61" s="166" t="s">
        <v>816</v>
      </c>
      <c r="D61" s="172" t="s">
        <v>772</v>
      </c>
      <c r="E61" s="193">
        <v>1.5</v>
      </c>
      <c r="F61" s="170">
        <v>41787</v>
      </c>
      <c r="G61" s="81"/>
      <c r="H61" s="80"/>
      <c r="I61" s="169">
        <v>42247</v>
      </c>
      <c r="J61" s="196">
        <v>1.0900000000000001</v>
      </c>
      <c r="K61" s="21"/>
      <c r="L61" s="12"/>
    </row>
    <row r="62" spans="1:76" ht="39.6" x14ac:dyDescent="0.3">
      <c r="A62" s="15" t="e">
        <f t="shared" si="4"/>
        <v>#REF!</v>
      </c>
      <c r="B62" s="14">
        <f t="shared" si="3"/>
        <v>54</v>
      </c>
      <c r="C62" s="166" t="s">
        <v>817</v>
      </c>
      <c r="D62" s="172" t="s">
        <v>840</v>
      </c>
      <c r="E62" s="193">
        <v>5.4</v>
      </c>
      <c r="F62" s="170">
        <v>41831</v>
      </c>
      <c r="G62" s="81"/>
      <c r="H62" s="80"/>
      <c r="I62" s="62">
        <v>42396</v>
      </c>
      <c r="J62" s="198">
        <v>4.3243174500000006</v>
      </c>
      <c r="K62" s="21"/>
      <c r="L62" s="12"/>
    </row>
    <row r="63" spans="1:76" ht="15.75" customHeight="1" x14ac:dyDescent="0.3">
      <c r="A63" s="15" t="e">
        <f t="shared" si="4"/>
        <v>#REF!</v>
      </c>
      <c r="B63" s="14">
        <f t="shared" si="3"/>
        <v>55</v>
      </c>
      <c r="C63" s="168" t="s">
        <v>764</v>
      </c>
      <c r="D63" s="173" t="s">
        <v>841</v>
      </c>
      <c r="E63" s="195">
        <v>42.6</v>
      </c>
      <c r="F63" s="170">
        <v>41941</v>
      </c>
      <c r="G63" s="81"/>
      <c r="H63" s="80"/>
      <c r="I63" s="62">
        <v>42153</v>
      </c>
      <c r="J63" s="198">
        <v>52.41938399</v>
      </c>
      <c r="K63" s="21"/>
      <c r="L63" s="12"/>
    </row>
    <row r="64" spans="1:76" ht="39.6" x14ac:dyDescent="0.3">
      <c r="A64" s="15" t="e">
        <f t="shared" si="4"/>
        <v>#REF!</v>
      </c>
      <c r="B64" s="14">
        <f t="shared" si="3"/>
        <v>56</v>
      </c>
      <c r="C64" s="166" t="s">
        <v>818</v>
      </c>
      <c r="D64" s="172" t="s">
        <v>842</v>
      </c>
      <c r="E64" s="193">
        <v>16</v>
      </c>
      <c r="F64" s="170">
        <v>41997</v>
      </c>
      <c r="G64" s="81"/>
      <c r="H64" s="80"/>
      <c r="I64" s="62">
        <v>42132</v>
      </c>
      <c r="J64" s="198">
        <v>16.993075280000003</v>
      </c>
      <c r="K64" s="21"/>
      <c r="L64" s="12"/>
    </row>
    <row r="65" spans="1:104" x14ac:dyDescent="0.3">
      <c r="A65" s="15" t="e">
        <f t="shared" si="4"/>
        <v>#REF!</v>
      </c>
      <c r="B65" s="14">
        <f t="shared" si="3"/>
        <v>57</v>
      </c>
      <c r="C65" s="166" t="s">
        <v>773</v>
      </c>
      <c r="D65" s="172" t="s">
        <v>774</v>
      </c>
      <c r="E65" s="193">
        <v>2.2999999999999998</v>
      </c>
      <c r="F65" s="170">
        <v>42047</v>
      </c>
      <c r="G65" s="81"/>
      <c r="H65" s="80"/>
      <c r="I65" s="62">
        <v>42186</v>
      </c>
      <c r="J65" s="198">
        <v>1.6595669499999999</v>
      </c>
      <c r="K65" s="21"/>
      <c r="L65" s="12"/>
    </row>
    <row r="66" spans="1:104" ht="26.4" x14ac:dyDescent="0.3">
      <c r="A66" s="15" t="e">
        <f t="shared" si="4"/>
        <v>#REF!</v>
      </c>
      <c r="B66" s="14">
        <f t="shared" si="3"/>
        <v>58</v>
      </c>
      <c r="C66" s="166" t="s">
        <v>819</v>
      </c>
      <c r="D66" s="172" t="s">
        <v>775</v>
      </c>
      <c r="E66" s="193">
        <v>35.9</v>
      </c>
      <c r="F66" s="170">
        <v>42062</v>
      </c>
      <c r="G66" s="81"/>
      <c r="H66" s="80"/>
      <c r="I66" s="62">
        <v>42331</v>
      </c>
      <c r="J66" s="198">
        <v>33.812044549999996</v>
      </c>
      <c r="K66" s="22"/>
      <c r="L66" s="12"/>
    </row>
    <row r="67" spans="1:104" ht="16.8" customHeight="1" x14ac:dyDescent="0.3">
      <c r="A67" s="214"/>
      <c r="B67" s="225">
        <f>B66+1</f>
        <v>59</v>
      </c>
      <c r="C67" s="215" t="s">
        <v>865</v>
      </c>
      <c r="D67" s="216" t="s">
        <v>876</v>
      </c>
      <c r="E67" s="226">
        <v>3.6875</v>
      </c>
      <c r="F67" s="227">
        <v>42097</v>
      </c>
      <c r="G67" s="228">
        <v>42404</v>
      </c>
      <c r="H67" s="229">
        <v>2.8974652999999999</v>
      </c>
      <c r="I67" s="230">
        <v>42404</v>
      </c>
      <c r="J67" s="231">
        <v>2.8974652999999999</v>
      </c>
      <c r="K67" s="223"/>
      <c r="L67" s="224"/>
    </row>
    <row r="68" spans="1:104" ht="17.25" customHeight="1" x14ac:dyDescent="0.3">
      <c r="A68" s="214"/>
      <c r="B68" s="225">
        <f t="shared" ref="B68:B84" si="5">B67+1</f>
        <v>60</v>
      </c>
      <c r="C68" s="215" t="s">
        <v>866</v>
      </c>
      <c r="D68" s="216" t="s">
        <v>877</v>
      </c>
      <c r="E68" s="226">
        <v>12.35</v>
      </c>
      <c r="F68" s="227">
        <v>42157</v>
      </c>
      <c r="G68" s="228">
        <v>42237</v>
      </c>
      <c r="H68" s="229">
        <v>8.7908738599999996</v>
      </c>
      <c r="I68" s="230">
        <v>42237</v>
      </c>
      <c r="J68" s="231">
        <v>8.7908738599999996</v>
      </c>
      <c r="K68" s="223"/>
      <c r="L68" s="224"/>
    </row>
    <row r="69" spans="1:104" x14ac:dyDescent="0.3">
      <c r="A69" s="214"/>
      <c r="B69" s="225">
        <f t="shared" si="5"/>
        <v>61</v>
      </c>
      <c r="C69" s="215" t="s">
        <v>867</v>
      </c>
      <c r="D69" s="216" t="s">
        <v>878</v>
      </c>
      <c r="E69" s="226">
        <v>10.55</v>
      </c>
      <c r="F69" s="227">
        <v>42157</v>
      </c>
      <c r="G69" s="228">
        <v>42237</v>
      </c>
      <c r="H69" s="229">
        <v>7.2762057499999999</v>
      </c>
      <c r="I69" s="230">
        <v>42237</v>
      </c>
      <c r="J69" s="231">
        <v>7.2762057499999999</v>
      </c>
      <c r="K69" s="223"/>
      <c r="L69" s="224"/>
    </row>
    <row r="70" spans="1:104" ht="27.6" x14ac:dyDescent="0.3">
      <c r="A70" s="214"/>
      <c r="B70" s="225">
        <f t="shared" si="5"/>
        <v>62</v>
      </c>
      <c r="C70" s="215" t="s">
        <v>868</v>
      </c>
      <c r="D70" s="216" t="s">
        <v>879</v>
      </c>
      <c r="E70" s="226">
        <v>9</v>
      </c>
      <c r="F70" s="227">
        <v>42157</v>
      </c>
      <c r="G70" s="228">
        <v>42234</v>
      </c>
      <c r="H70" s="229">
        <v>7.6829320999999995</v>
      </c>
      <c r="I70" s="230">
        <v>42234</v>
      </c>
      <c r="J70" s="231">
        <v>7.6829320999999995</v>
      </c>
      <c r="K70" s="223"/>
      <c r="L70" s="224"/>
    </row>
    <row r="71" spans="1:104" x14ac:dyDescent="0.3">
      <c r="A71" s="214"/>
      <c r="B71" s="225">
        <f t="shared" si="5"/>
        <v>63</v>
      </c>
      <c r="C71" s="215" t="s">
        <v>869</v>
      </c>
      <c r="D71" s="216" t="s">
        <v>880</v>
      </c>
      <c r="E71" s="226">
        <v>8.1</v>
      </c>
      <c r="F71" s="227">
        <v>42159</v>
      </c>
      <c r="G71" s="228">
        <v>42234</v>
      </c>
      <c r="H71" s="229">
        <v>5.1285160000000003</v>
      </c>
      <c r="I71" s="230">
        <v>42234</v>
      </c>
      <c r="J71" s="231">
        <v>5.1285160000000003</v>
      </c>
      <c r="K71" s="223"/>
      <c r="L71" s="224"/>
    </row>
    <row r="72" spans="1:104" x14ac:dyDescent="0.3">
      <c r="A72" s="214"/>
      <c r="B72" s="225">
        <f t="shared" si="5"/>
        <v>64</v>
      </c>
      <c r="C72" s="215" t="s">
        <v>870</v>
      </c>
      <c r="D72" s="216" t="s">
        <v>881</v>
      </c>
      <c r="E72" s="226">
        <v>36</v>
      </c>
      <c r="F72" s="227">
        <v>42173</v>
      </c>
      <c r="G72" s="228">
        <v>42354</v>
      </c>
      <c r="H72" s="229">
        <v>25.671467140000001</v>
      </c>
      <c r="I72" s="230">
        <v>42354</v>
      </c>
      <c r="J72" s="231">
        <v>25.671467140000001</v>
      </c>
      <c r="K72" s="223"/>
      <c r="L72" s="224"/>
    </row>
    <row r="73" spans="1:104" x14ac:dyDescent="0.3">
      <c r="A73" s="214"/>
      <c r="B73" s="225">
        <f t="shared" si="5"/>
        <v>65</v>
      </c>
      <c r="C73" s="215" t="s">
        <v>871</v>
      </c>
      <c r="D73" s="216" t="s">
        <v>889</v>
      </c>
      <c r="E73" s="226">
        <v>29</v>
      </c>
      <c r="F73" s="227">
        <v>42474</v>
      </c>
      <c r="G73" s="228"/>
      <c r="H73" s="229"/>
      <c r="I73" s="230"/>
      <c r="J73" s="231"/>
      <c r="K73" s="223"/>
      <c r="L73" s="224"/>
    </row>
    <row r="74" spans="1:104" x14ac:dyDescent="0.3">
      <c r="A74" s="214"/>
      <c r="B74" s="225">
        <f t="shared" si="5"/>
        <v>66</v>
      </c>
      <c r="C74" s="215" t="s">
        <v>872</v>
      </c>
      <c r="D74" s="216" t="s">
        <v>890</v>
      </c>
      <c r="E74" s="226">
        <v>13.04460334</v>
      </c>
      <c r="F74" s="227">
        <v>42485</v>
      </c>
      <c r="G74" s="228">
        <v>42578</v>
      </c>
      <c r="H74" s="229">
        <v>11.254603339999999</v>
      </c>
      <c r="I74" s="230">
        <v>42578</v>
      </c>
      <c r="J74" s="231">
        <v>11.254603339999999</v>
      </c>
      <c r="K74" s="223"/>
      <c r="L74" s="224"/>
    </row>
    <row r="75" spans="1:104" x14ac:dyDescent="0.3">
      <c r="A75" s="214"/>
      <c r="B75" s="225">
        <f t="shared" si="5"/>
        <v>67</v>
      </c>
      <c r="C75" s="215" t="s">
        <v>873</v>
      </c>
      <c r="D75" s="216" t="s">
        <v>891</v>
      </c>
      <c r="E75" s="226">
        <v>9.3296943500000005</v>
      </c>
      <c r="F75" s="227">
        <v>42485</v>
      </c>
      <c r="G75" s="228">
        <v>42578</v>
      </c>
      <c r="H75" s="229">
        <v>7.8396943499999994</v>
      </c>
      <c r="I75" s="230">
        <v>42578</v>
      </c>
      <c r="J75" s="231">
        <v>7.8396943499999994</v>
      </c>
      <c r="K75" s="223"/>
      <c r="L75" s="22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104" s="7" customFormat="1" x14ac:dyDescent="0.3">
      <c r="A76" s="214"/>
      <c r="B76" s="225">
        <f t="shared" si="5"/>
        <v>68</v>
      </c>
      <c r="C76" s="215" t="s">
        <v>874</v>
      </c>
      <c r="D76" s="216" t="s">
        <v>892</v>
      </c>
      <c r="E76" s="226">
        <v>8.1840016500000008</v>
      </c>
      <c r="F76" s="227">
        <v>42485</v>
      </c>
      <c r="G76" s="228">
        <v>42578</v>
      </c>
      <c r="H76" s="229">
        <v>6.9440016500000006</v>
      </c>
      <c r="I76" s="230"/>
      <c r="J76" s="231"/>
      <c r="K76" s="223"/>
      <c r="L76" s="22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1:104" x14ac:dyDescent="0.3">
      <c r="A77" s="214"/>
      <c r="B77" s="225">
        <f t="shared" si="5"/>
        <v>69</v>
      </c>
      <c r="C77" s="215" t="s">
        <v>875</v>
      </c>
      <c r="D77" s="216" t="s">
        <v>893</v>
      </c>
      <c r="E77" s="226">
        <v>7.0361334500000003</v>
      </c>
      <c r="F77" s="227">
        <v>42485</v>
      </c>
      <c r="G77" s="228">
        <v>42578</v>
      </c>
      <c r="H77" s="229">
        <v>5.9961334500000003</v>
      </c>
      <c r="I77" s="230"/>
      <c r="J77" s="231"/>
      <c r="K77" s="223"/>
      <c r="L77" s="22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104" x14ac:dyDescent="0.3">
      <c r="A78" s="214"/>
      <c r="B78" s="225">
        <f t="shared" si="5"/>
        <v>70</v>
      </c>
      <c r="C78" s="215" t="s">
        <v>882</v>
      </c>
      <c r="D78" s="216" t="s">
        <v>894</v>
      </c>
      <c r="E78" s="226">
        <v>4.0999999999999996</v>
      </c>
      <c r="F78" s="227">
        <v>42502</v>
      </c>
      <c r="G78" s="228"/>
      <c r="H78" s="229"/>
      <c r="I78" s="230"/>
      <c r="J78" s="231"/>
      <c r="K78" s="223"/>
      <c r="L78" s="22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104" x14ac:dyDescent="0.3">
      <c r="A79" s="214"/>
      <c r="B79" s="225">
        <f t="shared" si="5"/>
        <v>71</v>
      </c>
      <c r="C79" s="215" t="s">
        <v>883</v>
      </c>
      <c r="D79" s="216" t="s">
        <v>895</v>
      </c>
      <c r="E79" s="226">
        <v>1.5</v>
      </c>
      <c r="F79" s="227">
        <v>42514</v>
      </c>
      <c r="G79" s="228"/>
      <c r="H79" s="229"/>
      <c r="I79" s="230"/>
      <c r="J79" s="231"/>
      <c r="K79" s="223"/>
      <c r="L79" s="22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104" x14ac:dyDescent="0.3">
      <c r="A80" s="214"/>
      <c r="B80" s="225">
        <f t="shared" si="5"/>
        <v>72</v>
      </c>
      <c r="C80" s="215" t="s">
        <v>884</v>
      </c>
      <c r="D80" s="216" t="s">
        <v>896</v>
      </c>
      <c r="E80" s="226">
        <v>1.5</v>
      </c>
      <c r="F80" s="227">
        <v>42514</v>
      </c>
      <c r="G80" s="228"/>
      <c r="H80" s="229"/>
      <c r="I80" s="230"/>
      <c r="J80" s="231"/>
      <c r="K80" s="223"/>
      <c r="L80" s="22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12" s="3" customFormat="1" x14ac:dyDescent="0.3">
      <c r="A81" s="214"/>
      <c r="B81" s="225">
        <f t="shared" si="5"/>
        <v>73</v>
      </c>
      <c r="C81" s="215" t="s">
        <v>885</v>
      </c>
      <c r="D81" s="216" t="s">
        <v>897</v>
      </c>
      <c r="E81" s="226">
        <v>16</v>
      </c>
      <c r="F81" s="227">
        <v>42538</v>
      </c>
      <c r="G81" s="228"/>
      <c r="H81" s="229"/>
      <c r="I81" s="230"/>
      <c r="J81" s="231"/>
      <c r="K81" s="223"/>
      <c r="L81" s="224"/>
    </row>
    <row r="82" spans="1:12" s="3" customFormat="1" x14ac:dyDescent="0.3">
      <c r="A82" s="214"/>
      <c r="B82" s="225">
        <f t="shared" si="5"/>
        <v>74</v>
      </c>
      <c r="C82" s="215" t="s">
        <v>886</v>
      </c>
      <c r="D82" s="216" t="s">
        <v>898</v>
      </c>
      <c r="E82" s="226">
        <v>1.6525000000000001</v>
      </c>
      <c r="F82" s="227">
        <v>42544</v>
      </c>
      <c r="G82" s="228"/>
      <c r="H82" s="229"/>
      <c r="I82" s="230"/>
      <c r="J82" s="231"/>
      <c r="K82" s="223"/>
      <c r="L82" s="224"/>
    </row>
    <row r="83" spans="1:12" s="3" customFormat="1" x14ac:dyDescent="0.3">
      <c r="A83" s="214"/>
      <c r="B83" s="225">
        <f t="shared" si="5"/>
        <v>75</v>
      </c>
      <c r="C83" s="215" t="s">
        <v>887</v>
      </c>
      <c r="D83" s="216" t="s">
        <v>899</v>
      </c>
      <c r="E83" s="226">
        <v>15.686206650000001</v>
      </c>
      <c r="F83" s="227">
        <v>42629</v>
      </c>
      <c r="G83" s="228"/>
      <c r="H83" s="229"/>
      <c r="I83" s="230"/>
      <c r="J83" s="231"/>
      <c r="K83" s="223"/>
      <c r="L83" s="224"/>
    </row>
    <row r="84" spans="1:12" s="3" customFormat="1" x14ac:dyDescent="0.3">
      <c r="A84" s="214"/>
      <c r="B84" s="225">
        <f t="shared" si="5"/>
        <v>76</v>
      </c>
      <c r="C84" s="215" t="s">
        <v>888</v>
      </c>
      <c r="D84" s="216" t="s">
        <v>900</v>
      </c>
      <c r="E84" s="226">
        <v>2.4523630000000001</v>
      </c>
      <c r="F84" s="227">
        <v>42634</v>
      </c>
      <c r="G84" s="228"/>
      <c r="H84" s="229"/>
      <c r="I84" s="230"/>
      <c r="J84" s="231"/>
      <c r="K84" s="223"/>
      <c r="L84" s="224"/>
    </row>
    <row r="85" spans="1:12" s="3" customFormat="1" ht="6.6" customHeight="1" x14ac:dyDescent="0.3">
      <c r="A85" s="214"/>
      <c r="B85" s="214"/>
      <c r="C85" s="215"/>
      <c r="D85" s="216"/>
      <c r="E85" s="217"/>
      <c r="F85" s="218"/>
      <c r="G85" s="219"/>
      <c r="H85" s="220"/>
      <c r="I85" s="221"/>
      <c r="J85" s="222"/>
      <c r="K85" s="223"/>
      <c r="L85" s="224"/>
    </row>
    <row r="86" spans="1:12" s="3" customFormat="1" x14ac:dyDescent="0.3">
      <c r="A86" s="15" t="e">
        <f>#REF!+1</f>
        <v>#REF!</v>
      </c>
      <c r="B86" s="180" t="s">
        <v>726</v>
      </c>
      <c r="C86" s="181"/>
      <c r="D86" s="182"/>
      <c r="E86" s="183"/>
      <c r="F86" s="184"/>
      <c r="G86" s="185"/>
      <c r="H86" s="185"/>
      <c r="I86" s="184"/>
      <c r="J86" s="186"/>
      <c r="K86" s="71"/>
      <c r="L86" s="12"/>
    </row>
    <row r="87" spans="1:12" s="3" customFormat="1" x14ac:dyDescent="0.3">
      <c r="A87" s="15"/>
      <c r="B87" s="15" t="s">
        <v>999</v>
      </c>
      <c r="C87" s="28"/>
      <c r="D87" s="47"/>
      <c r="E87" s="21">
        <f>SUM(E9:E86)</f>
        <v>871.87300243999982</v>
      </c>
      <c r="F87" s="309"/>
      <c r="G87" s="310"/>
      <c r="H87" s="311"/>
      <c r="I87" s="309"/>
      <c r="J87" s="328">
        <f>SUM(J9:J86)</f>
        <v>767.96510605999993</v>
      </c>
      <c r="K87" s="21"/>
      <c r="L87" s="12"/>
    </row>
    <row r="88" spans="1:12" s="3" customFormat="1" x14ac:dyDescent="0.3">
      <c r="A88" s="60"/>
      <c r="B88" s="60"/>
      <c r="C88" s="43"/>
      <c r="D88" s="52"/>
      <c r="E88" s="39"/>
      <c r="F88" s="56"/>
      <c r="G88" s="76"/>
      <c r="H88" s="148"/>
      <c r="I88" s="34"/>
      <c r="J88" s="158"/>
      <c r="K88" s="32"/>
      <c r="L88" s="149"/>
    </row>
    <row r="89" spans="1:12" s="3" customFormat="1" x14ac:dyDescent="0.3">
      <c r="A89" s="60"/>
      <c r="B89" s="60"/>
      <c r="C89" s="43"/>
      <c r="D89" s="52"/>
      <c r="E89" s="39"/>
      <c r="F89" s="56"/>
      <c r="G89" s="76"/>
      <c r="H89" s="148"/>
      <c r="I89" s="34"/>
      <c r="J89" s="158"/>
      <c r="K89" s="32"/>
      <c r="L89" s="149"/>
    </row>
    <row r="90" spans="1:12" s="3" customFormat="1" x14ac:dyDescent="0.3">
      <c r="A90" s="60"/>
      <c r="B90" s="60"/>
      <c r="C90" s="43"/>
      <c r="D90" s="52"/>
      <c r="E90" s="39"/>
      <c r="F90" s="56"/>
      <c r="G90" s="76"/>
      <c r="H90" s="148"/>
      <c r="I90" s="34"/>
      <c r="J90" s="158"/>
      <c r="K90" s="32"/>
      <c r="L90" s="149"/>
    </row>
    <row r="91" spans="1:12" s="3" customFormat="1" x14ac:dyDescent="0.3">
      <c r="A91" s="60"/>
      <c r="B91" s="60"/>
      <c r="C91" s="43"/>
      <c r="D91" s="52"/>
      <c r="E91" s="39"/>
      <c r="F91" s="56"/>
      <c r="G91" s="76"/>
      <c r="H91" s="148"/>
      <c r="I91" s="34"/>
      <c r="J91" s="158"/>
      <c r="K91" s="32"/>
      <c r="L91" s="149"/>
    </row>
    <row r="92" spans="1:12" s="3" customFormat="1" x14ac:dyDescent="0.3">
      <c r="A92" s="60"/>
      <c r="B92" s="60"/>
      <c r="C92" s="43"/>
      <c r="D92" s="52"/>
      <c r="E92" s="39"/>
      <c r="F92" s="56"/>
      <c r="G92" s="76"/>
      <c r="H92" s="148"/>
      <c r="I92" s="34"/>
      <c r="J92" s="158"/>
      <c r="K92" s="32"/>
      <c r="L92" s="149"/>
    </row>
    <row r="93" spans="1:12" s="3" customFormat="1" x14ac:dyDescent="0.3">
      <c r="A93" s="60"/>
      <c r="B93" s="60"/>
      <c r="C93" s="8"/>
      <c r="D93" s="1"/>
      <c r="E93" s="1"/>
      <c r="F93" s="1"/>
      <c r="G93" s="1"/>
      <c r="H93" s="1"/>
      <c r="I93" s="1"/>
      <c r="J93" s="1"/>
      <c r="K93" s="1"/>
      <c r="L93" s="1"/>
    </row>
    <row r="94" spans="1:12" s="3" customFormat="1" hidden="1" x14ac:dyDescent="0.3">
      <c r="A94" s="1"/>
      <c r="B94" s="1"/>
      <c r="C94" s="58"/>
      <c r="D94" s="1"/>
      <c r="E94" s="1"/>
      <c r="F94" s="1"/>
      <c r="G94" s="1"/>
      <c r="H94" s="1"/>
      <c r="I94" s="1"/>
      <c r="J94" s="1"/>
      <c r="K94" s="1"/>
      <c r="L94" s="1"/>
    </row>
    <row r="95" spans="1:12" s="3" customFormat="1" x14ac:dyDescent="0.3">
      <c r="A95" s="15"/>
      <c r="B95" s="15"/>
      <c r="C95" s="59"/>
      <c r="D95" s="1"/>
      <c r="E95" s="1"/>
      <c r="F95" s="1"/>
      <c r="G95" s="1"/>
      <c r="H95" s="1"/>
      <c r="I95" s="1"/>
      <c r="J95" s="1"/>
      <c r="K95" s="1"/>
      <c r="L95" s="1"/>
    </row>
    <row r="96" spans="1:12" s="3" customFormat="1" hidden="1" x14ac:dyDescent="0.3">
      <c r="A96" s="1"/>
      <c r="B96" s="1"/>
      <c r="C96" s="58"/>
      <c r="D96" s="1"/>
      <c r="E96" s="1"/>
      <c r="F96" s="1"/>
      <c r="G96" s="1"/>
      <c r="H96" s="1"/>
      <c r="I96" s="1"/>
      <c r="J96" s="1"/>
      <c r="K96" s="1"/>
      <c r="L96" s="1"/>
    </row>
    <row r="97" spans="1:12" s="3" customFormat="1" x14ac:dyDescent="0.3">
      <c r="A97" s="1"/>
      <c r="B97" s="1"/>
      <c r="C97" s="58"/>
      <c r="D97" s="1"/>
      <c r="E97" s="1"/>
      <c r="F97" s="1"/>
      <c r="G97" s="1"/>
      <c r="H97" s="1"/>
      <c r="I97" s="1"/>
      <c r="J97" s="1"/>
      <c r="K97" s="1"/>
      <c r="L97" s="1"/>
    </row>
    <row r="98" spans="1:12" s="3" customFormat="1" x14ac:dyDescent="0.3">
      <c r="A98" s="1"/>
      <c r="B98" s="1"/>
      <c r="C98" s="58"/>
      <c r="D98" s="1"/>
      <c r="E98" s="1"/>
      <c r="F98" s="1"/>
      <c r="G98" s="1"/>
      <c r="H98" s="1"/>
      <c r="I98" s="1"/>
      <c r="J98" s="1"/>
      <c r="K98" s="1"/>
      <c r="L98" s="1"/>
    </row>
    <row r="99" spans="1:12" s="3" customFormat="1" x14ac:dyDescent="0.3">
      <c r="A99" s="1"/>
      <c r="B99" s="1"/>
      <c r="C99" s="8"/>
      <c r="D99" s="1"/>
      <c r="E99" s="26"/>
      <c r="F99" s="138"/>
      <c r="G99" s="124"/>
      <c r="H99" s="138"/>
      <c r="I99" s="123"/>
      <c r="J99" s="159"/>
      <c r="K99" s="1"/>
      <c r="L99" s="149"/>
    </row>
    <row r="100" spans="1:12" s="3" customFormat="1" x14ac:dyDescent="0.3">
      <c r="A100" s="1"/>
      <c r="B100" s="1"/>
      <c r="C100" s="8"/>
      <c r="D100" s="1"/>
      <c r="E100" s="26"/>
      <c r="F100" s="138"/>
      <c r="G100" s="124"/>
      <c r="H100" s="138"/>
      <c r="I100" s="123"/>
      <c r="J100" s="159"/>
      <c r="K100" s="1"/>
      <c r="L100" s="149"/>
    </row>
    <row r="101" spans="1:12" s="3" customFormat="1" x14ac:dyDescent="0.3">
      <c r="A101" s="1"/>
      <c r="B101" s="1"/>
      <c r="C101" s="8"/>
      <c r="D101" s="1"/>
      <c r="E101" s="26"/>
      <c r="F101" s="138"/>
      <c r="G101" s="124"/>
      <c r="H101" s="138"/>
      <c r="I101" s="123"/>
      <c r="J101" s="159"/>
      <c r="K101" s="1"/>
      <c r="L101" s="149"/>
    </row>
    <row r="102" spans="1:12" s="3" customFormat="1" x14ac:dyDescent="0.3">
      <c r="A102" s="1"/>
      <c r="B102" s="1"/>
      <c r="C102" s="8"/>
      <c r="D102" s="1"/>
      <c r="E102" s="26"/>
      <c r="F102" s="138"/>
      <c r="G102" s="124"/>
      <c r="H102" s="138"/>
      <c r="I102" s="123"/>
      <c r="J102" s="159"/>
      <c r="K102" s="1"/>
      <c r="L102" s="149"/>
    </row>
    <row r="103" spans="1:12" s="3" customFormat="1" ht="15.75" customHeight="1" x14ac:dyDescent="0.3">
      <c r="A103" s="1"/>
      <c r="B103" s="1"/>
      <c r="C103" s="8"/>
      <c r="D103" s="1"/>
      <c r="E103" s="26"/>
      <c r="F103" s="138"/>
      <c r="G103" s="124"/>
      <c r="H103" s="138"/>
      <c r="I103" s="123"/>
      <c r="J103" s="159"/>
      <c r="K103" s="1"/>
      <c r="L103" s="149"/>
    </row>
    <row r="104" spans="1:12" s="137" customFormat="1" hidden="1" x14ac:dyDescent="0.3">
      <c r="A104" s="1"/>
      <c r="B104" s="1"/>
      <c r="C104" s="8"/>
      <c r="D104" s="1"/>
      <c r="E104" s="26"/>
      <c r="F104" s="138"/>
      <c r="G104" s="124"/>
      <c r="H104" s="138"/>
      <c r="I104" s="123"/>
      <c r="J104" s="159"/>
      <c r="K104" s="1"/>
      <c r="L104" s="149"/>
    </row>
    <row r="105" spans="1:12" s="3" customFormat="1" x14ac:dyDescent="0.3">
      <c r="A105" s="1"/>
      <c r="B105" s="1"/>
      <c r="C105" s="8"/>
      <c r="D105" s="1"/>
      <c r="E105" s="26"/>
      <c r="F105" s="138"/>
      <c r="G105" s="124"/>
      <c r="H105" s="138"/>
      <c r="I105" s="123"/>
      <c r="J105" s="159"/>
      <c r="K105" s="1"/>
      <c r="L105" s="149"/>
    </row>
    <row r="106" spans="1:12" s="3" customFormat="1" x14ac:dyDescent="0.3">
      <c r="A106" s="1"/>
      <c r="B106" s="1"/>
      <c r="C106" s="8"/>
      <c r="D106" s="1"/>
      <c r="E106" s="26"/>
      <c r="F106" s="138"/>
      <c r="G106" s="124"/>
      <c r="H106" s="138"/>
      <c r="I106" s="123"/>
      <c r="J106" s="159"/>
      <c r="K106" s="1"/>
      <c r="L106" s="149"/>
    </row>
    <row r="107" spans="1:12" s="3" customFormat="1" x14ac:dyDescent="0.3">
      <c r="A107" s="1"/>
      <c r="B107" s="1"/>
      <c r="C107" s="8"/>
      <c r="D107" s="1"/>
      <c r="E107" s="26"/>
      <c r="F107" s="138"/>
      <c r="G107" s="124"/>
      <c r="H107" s="138"/>
      <c r="I107" s="123"/>
      <c r="J107" s="159"/>
      <c r="K107" s="1"/>
      <c r="L107" s="149"/>
    </row>
    <row r="108" spans="1:12" s="3" customFormat="1" x14ac:dyDescent="0.3">
      <c r="A108" s="1"/>
      <c r="B108" s="1"/>
      <c r="C108" s="8"/>
      <c r="D108" s="1"/>
      <c r="E108" s="26"/>
      <c r="F108" s="138"/>
      <c r="G108" s="124"/>
      <c r="H108" s="138"/>
      <c r="I108" s="123"/>
      <c r="J108" s="159"/>
      <c r="K108" s="1"/>
      <c r="L108" s="149"/>
    </row>
    <row r="110" spans="1:12" s="29" customFormat="1" x14ac:dyDescent="0.3">
      <c r="A110" s="1"/>
      <c r="B110" s="1"/>
      <c r="C110" s="8"/>
      <c r="D110" s="1"/>
      <c r="E110" s="26"/>
      <c r="F110" s="138"/>
      <c r="G110" s="124"/>
      <c r="H110" s="138"/>
      <c r="I110" s="123"/>
      <c r="J110" s="159"/>
      <c r="K110" s="1"/>
      <c r="L110" s="149"/>
    </row>
    <row r="117" hidden="1" x14ac:dyDescent="0.3"/>
    <row r="118" hidden="1" x14ac:dyDescent="0.3"/>
  </sheetData>
  <sheetProtection formatCells="0" formatColumns="0" formatRows="0" insertColumns="0" insertRows="0" insertHyperlinks="0" deleteColumns="0" deleteRows="0" sort="0"/>
  <printOptions horizontalCentered="1"/>
  <pageMargins left="0.4" right="0.4" top="0.9609375" bottom="0.5546875" header="0.5" footer="0.35"/>
  <pageSetup scale="75" fitToHeight="0" orientation="portrait" r:id="rId1"/>
  <headerFooter differentFirst="1">
    <oddHeader>&amp;L&amp;12     TABLE B - CITY OF CHICAGO
     PLA PROJECTS APPROVED BY THE FHWA (5/7/10 to CY2019)</oddHeader>
    <oddFooter xml:space="preserve">&amp;L     &amp;D&amp;R&amp;P-7 of 2     </oddFooter>
    <firstHeader>&amp;C&amp;"-,Bold"&amp;16TABLE B - CITY  OF  CHICAGO&amp;15
PLA PROJECTS APPROVED BY THE FHWA &amp;12(5/7/10 to Present)</firstHeader>
    <firstFooter xml:space="preserve">&amp;L     &amp;D&amp;R&amp;P-7 of 2            </first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Aggregate A and B Data</vt:lpstr>
      <vt:lpstr>Attach A - States</vt:lpstr>
      <vt:lpstr>Table B - Chicago</vt:lpstr>
      <vt:lpstr>'Attach A - States'!Print_Area</vt:lpstr>
      <vt:lpstr>'Table B - Chicago'!Print_Area</vt:lpstr>
      <vt:lpstr>'Attach A - States'!Print_Titles</vt:lpstr>
      <vt:lpstr>'Table B - Chicago'!Print_Titles</vt:lpstr>
    </vt:vector>
  </TitlesOfParts>
  <Company>USDOT-FHWA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 Summary Table</dc:title>
  <dc:subject>Labor Agreements approved by FHWA</dc:subject>
  <dc:creator>JULIE C TRUNK</dc:creator>
  <cp:keywords>PLA</cp:keywords>
  <cp:lastModifiedBy>Ben Brubeck</cp:lastModifiedBy>
  <cp:lastPrinted>2020-01-02T17:59:07Z</cp:lastPrinted>
  <dcterms:created xsi:type="dcterms:W3CDTF">2013-01-23T20:05:28Z</dcterms:created>
  <dcterms:modified xsi:type="dcterms:W3CDTF">2020-07-20T21:11:07Z</dcterms:modified>
</cp:coreProperties>
</file>